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-10\Downloads\"/>
    </mc:Choice>
  </mc:AlternateContent>
  <bookViews>
    <workbookView xWindow="0" yWindow="0" windowWidth="20490" windowHeight="6930" tabRatio="947" activeTab="1"/>
  </bookViews>
  <sheets>
    <sheet name="INICIO" sheetId="44" r:id="rId1"/>
    <sheet name="FINANCEIRO" sheetId="31" r:id="rId2"/>
    <sheet name="FLUXO DE CAIXA - CC" sheetId="37" state="hidden" r:id="rId3"/>
    <sheet name="FLUXO DE CAIXA - CI" sheetId="48" state="hidden" r:id="rId4"/>
    <sheet name="FLUXO DE CAIXA - CP" sheetId="47" state="hidden" r:id="rId5"/>
    <sheet name="FUNDO FIXO" sheetId="49" state="hidden" r:id="rId6"/>
    <sheet name="SINTETICO" sheetId="53" state="hidden" r:id="rId7"/>
    <sheet name="FORNECEDOR" sheetId="50" state="hidden" r:id="rId8"/>
    <sheet name="CONCILIAÇÃO BANCÁRIA" sheetId="40" state="hidden" r:id="rId9"/>
    <sheet name="DESPESAS REALIZADAS" sheetId="35" state="hidden" r:id="rId10"/>
    <sheet name="DEMONSTRATIVO CONTABIL" sheetId="36" state="hidden" r:id="rId11"/>
    <sheet name="CT" sheetId="46" state="hidden" r:id="rId12"/>
    <sheet name="CONTRATO DE TERCEIROS" sheetId="38" state="hidden" r:id="rId13"/>
    <sheet name="AQUISIÇÃO DE BENS" sheetId="39" state="hidden" r:id="rId14"/>
    <sheet name="OUTROS INVESTIMENTOS" sheetId="41" state="hidden" r:id="rId15"/>
    <sheet name="RH" sheetId="43" state="hidden" r:id="rId16"/>
    <sheet name="DESPESAS" sheetId="51" state="hidden" r:id="rId17"/>
    <sheet name="CAZUL" sheetId="52" state="hidden" r:id="rId18"/>
  </sheets>
  <externalReferences>
    <externalReference r:id="rId19"/>
    <externalReference r:id="rId20"/>
    <externalReference r:id="rId21"/>
    <externalReference r:id="rId22"/>
  </externalReferences>
  <definedNames>
    <definedName name="_xlnm._FilterDatabase" localSheetId="17" hidden="1">CAZUL!$A$1:$P$110</definedName>
    <definedName name="_xlnm._FilterDatabase" localSheetId="1" hidden="1">FINANCEIRO!$A$4:$N$113</definedName>
    <definedName name="_xlnm._FilterDatabase" localSheetId="7" hidden="1">FORNECEDOR!$A$1:$B$1</definedName>
    <definedName name="_xlnm._FilterDatabase" localSheetId="15" hidden="1">RH!$A$1:$BA$229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31" l="1"/>
  <c r="O7" i="31"/>
  <c r="O8" i="31"/>
  <c r="O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5" i="31"/>
  <c r="O26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0" i="31"/>
  <c r="O41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4" i="31"/>
  <c r="O55" i="31"/>
  <c r="O56" i="31"/>
  <c r="O57" i="31"/>
  <c r="O58" i="31"/>
  <c r="O59" i="31"/>
  <c r="O60" i="31"/>
  <c r="O61" i="31"/>
  <c r="O62" i="31"/>
  <c r="O63" i="31"/>
  <c r="O64" i="31"/>
  <c r="O65" i="31"/>
  <c r="O66" i="31"/>
  <c r="O67" i="31"/>
  <c r="O68" i="31"/>
  <c r="O69" i="31"/>
  <c r="O70" i="31"/>
  <c r="O71" i="31"/>
  <c r="O72" i="31"/>
  <c r="O73" i="31"/>
  <c r="O74" i="31"/>
  <c r="O75" i="31"/>
  <c r="O76" i="31"/>
  <c r="O77" i="31"/>
  <c r="O78" i="31"/>
  <c r="O79" i="31"/>
  <c r="O80" i="31"/>
  <c r="O81" i="31"/>
  <c r="O82" i="31"/>
  <c r="O83" i="31"/>
  <c r="O84" i="31"/>
  <c r="O85" i="31"/>
  <c r="O86" i="31"/>
  <c r="O87" i="31"/>
  <c r="O88" i="31"/>
  <c r="O89" i="31"/>
  <c r="O90" i="31"/>
  <c r="O91" i="31"/>
  <c r="O92" i="31"/>
  <c r="O93" i="31"/>
  <c r="O94" i="31"/>
  <c r="O95" i="31"/>
  <c r="O96" i="31"/>
  <c r="O97" i="31"/>
  <c r="O98" i="31"/>
  <c r="H98" i="31" s="1"/>
  <c r="O99" i="31"/>
  <c r="O100" i="31"/>
  <c r="O101" i="31"/>
  <c r="I101" i="31" s="1"/>
  <c r="O102" i="31"/>
  <c r="I102" i="31" s="1"/>
  <c r="O103" i="31"/>
  <c r="O104" i="31"/>
  <c r="I104" i="31" s="1"/>
  <c r="O105" i="31"/>
  <c r="I105" i="31" s="1"/>
  <c r="O106" i="31"/>
  <c r="H106" i="31" s="1"/>
  <c r="O107" i="31"/>
  <c r="O108" i="31"/>
  <c r="I108" i="31" s="1"/>
  <c r="O109" i="31"/>
  <c r="I109" i="31" s="1"/>
  <c r="O110" i="31"/>
  <c r="H110" i="31" s="1"/>
  <c r="O111" i="31"/>
  <c r="O112" i="31"/>
  <c r="I112" i="31" s="1"/>
  <c r="O113" i="31"/>
  <c r="I113" i="31" s="1"/>
  <c r="B6" i="31"/>
  <c r="C6" i="31"/>
  <c r="D6" i="31"/>
  <c r="E6" i="31"/>
  <c r="G6" i="31"/>
  <c r="F6" i="31" s="1"/>
  <c r="J6" i="31"/>
  <c r="K6" i="31"/>
  <c r="M6" i="31"/>
  <c r="B7" i="31"/>
  <c r="C7" i="31"/>
  <c r="D7" i="31"/>
  <c r="E7" i="31"/>
  <c r="G7" i="31"/>
  <c r="F7" i="31" s="1"/>
  <c r="J7" i="31"/>
  <c r="K7" i="31"/>
  <c r="M7" i="31"/>
  <c r="B8" i="31"/>
  <c r="C8" i="31"/>
  <c r="D8" i="31"/>
  <c r="E8" i="31"/>
  <c r="G8" i="31"/>
  <c r="J8" i="31"/>
  <c r="K8" i="31"/>
  <c r="M8" i="31"/>
  <c r="B9" i="31"/>
  <c r="C9" i="31"/>
  <c r="D9" i="31"/>
  <c r="E9" i="31"/>
  <c r="G9" i="31"/>
  <c r="F9" i="31" s="1"/>
  <c r="J9" i="31"/>
  <c r="K9" i="31"/>
  <c r="M9" i="31"/>
  <c r="B10" i="31"/>
  <c r="C10" i="31"/>
  <c r="D10" i="31"/>
  <c r="E10" i="31"/>
  <c r="G10" i="31"/>
  <c r="F10" i="31" s="1"/>
  <c r="J10" i="31"/>
  <c r="K10" i="31"/>
  <c r="M10" i="31"/>
  <c r="B11" i="31"/>
  <c r="C11" i="31"/>
  <c r="D11" i="31"/>
  <c r="E11" i="31"/>
  <c r="G11" i="31"/>
  <c r="F11" i="31" s="1"/>
  <c r="J11" i="31"/>
  <c r="K11" i="31"/>
  <c r="M11" i="31"/>
  <c r="B12" i="31"/>
  <c r="C12" i="31"/>
  <c r="D12" i="31"/>
  <c r="E12" i="31"/>
  <c r="G12" i="31"/>
  <c r="F12" i="31" s="1"/>
  <c r="J12" i="31"/>
  <c r="K12" i="31"/>
  <c r="M12" i="31"/>
  <c r="B13" i="31"/>
  <c r="C13" i="31"/>
  <c r="D13" i="31"/>
  <c r="E13" i="31"/>
  <c r="G13" i="31"/>
  <c r="F13" i="31" s="1"/>
  <c r="J13" i="31"/>
  <c r="K13" i="31"/>
  <c r="M13" i="31"/>
  <c r="B14" i="31"/>
  <c r="C14" i="31"/>
  <c r="D14" i="31"/>
  <c r="E14" i="31"/>
  <c r="G14" i="31"/>
  <c r="F14" i="31" s="1"/>
  <c r="J14" i="31"/>
  <c r="K14" i="31"/>
  <c r="M14" i="31"/>
  <c r="B15" i="31"/>
  <c r="C15" i="31"/>
  <c r="D15" i="31"/>
  <c r="E15" i="31"/>
  <c r="G15" i="31"/>
  <c r="F15" i="31" s="1"/>
  <c r="J15" i="31"/>
  <c r="K15" i="31"/>
  <c r="M15" i="31"/>
  <c r="B16" i="31"/>
  <c r="C16" i="31"/>
  <c r="D16" i="31"/>
  <c r="E16" i="31"/>
  <c r="G16" i="31"/>
  <c r="F16" i="31" s="1"/>
  <c r="J16" i="31"/>
  <c r="K16" i="31"/>
  <c r="M16" i="31"/>
  <c r="B17" i="31"/>
  <c r="C17" i="31"/>
  <c r="D17" i="31"/>
  <c r="E17" i="31"/>
  <c r="G17" i="31"/>
  <c r="F17" i="31" s="1"/>
  <c r="J17" i="31"/>
  <c r="K17" i="31"/>
  <c r="M17" i="31"/>
  <c r="B18" i="31"/>
  <c r="C18" i="31"/>
  <c r="D18" i="31"/>
  <c r="E18" i="31"/>
  <c r="G18" i="31"/>
  <c r="F18" i="31" s="1"/>
  <c r="J18" i="31"/>
  <c r="K18" i="31"/>
  <c r="M18" i="31"/>
  <c r="B19" i="31"/>
  <c r="C19" i="31"/>
  <c r="D19" i="31"/>
  <c r="E19" i="31"/>
  <c r="G19" i="31"/>
  <c r="F19" i="31" s="1"/>
  <c r="J19" i="31"/>
  <c r="K19" i="31"/>
  <c r="M19" i="31"/>
  <c r="B20" i="31"/>
  <c r="C20" i="31"/>
  <c r="D20" i="31"/>
  <c r="G20" i="31"/>
  <c r="F20" i="31" s="1"/>
  <c r="J20" i="31"/>
  <c r="K20" i="31"/>
  <c r="M20" i="31"/>
  <c r="B21" i="31"/>
  <c r="C21" i="31"/>
  <c r="D21" i="31"/>
  <c r="G21" i="31"/>
  <c r="F21" i="31" s="1"/>
  <c r="J21" i="31"/>
  <c r="K21" i="31"/>
  <c r="M21" i="31"/>
  <c r="B22" i="31"/>
  <c r="C22" i="31"/>
  <c r="D22" i="31"/>
  <c r="G22" i="31"/>
  <c r="F22" i="31" s="1"/>
  <c r="J22" i="31"/>
  <c r="K22" i="31"/>
  <c r="M22" i="31"/>
  <c r="B23" i="31"/>
  <c r="C23" i="31"/>
  <c r="D23" i="31"/>
  <c r="G23" i="31"/>
  <c r="F23" i="31" s="1"/>
  <c r="J23" i="31"/>
  <c r="K23" i="31"/>
  <c r="M23" i="31"/>
  <c r="B24" i="31"/>
  <c r="C24" i="31"/>
  <c r="D24" i="31"/>
  <c r="G24" i="31"/>
  <c r="F24" i="31" s="1"/>
  <c r="J24" i="31"/>
  <c r="K24" i="31"/>
  <c r="M24" i="31"/>
  <c r="B25" i="31"/>
  <c r="C25" i="31"/>
  <c r="D25" i="31"/>
  <c r="G25" i="31"/>
  <c r="F25" i="31" s="1"/>
  <c r="J25" i="31"/>
  <c r="K25" i="31"/>
  <c r="M25" i="31"/>
  <c r="B26" i="31"/>
  <c r="C26" i="31"/>
  <c r="D26" i="31"/>
  <c r="G26" i="31"/>
  <c r="F26" i="31" s="1"/>
  <c r="J26" i="31"/>
  <c r="K26" i="31"/>
  <c r="M26" i="31"/>
  <c r="B27" i="31"/>
  <c r="C27" i="31"/>
  <c r="D27" i="31"/>
  <c r="G27" i="31"/>
  <c r="F27" i="31" s="1"/>
  <c r="J27" i="31"/>
  <c r="K27" i="31"/>
  <c r="M27" i="31"/>
  <c r="B28" i="31"/>
  <c r="C28" i="31"/>
  <c r="D28" i="31"/>
  <c r="E28" i="31"/>
  <c r="G28" i="31"/>
  <c r="J28" i="31"/>
  <c r="K28" i="31"/>
  <c r="M28" i="31"/>
  <c r="B29" i="31"/>
  <c r="C29" i="31"/>
  <c r="D29" i="31"/>
  <c r="E29" i="31"/>
  <c r="G29" i="31"/>
  <c r="F29" i="31" s="1"/>
  <c r="J29" i="31"/>
  <c r="K29" i="31"/>
  <c r="M29" i="31"/>
  <c r="B30" i="31"/>
  <c r="C30" i="31"/>
  <c r="D30" i="31"/>
  <c r="E30" i="31"/>
  <c r="G30" i="31"/>
  <c r="J30" i="31"/>
  <c r="K30" i="31"/>
  <c r="M30" i="31"/>
  <c r="B31" i="31"/>
  <c r="C31" i="31"/>
  <c r="D31" i="31"/>
  <c r="E31" i="31"/>
  <c r="G31" i="31"/>
  <c r="F31" i="31" s="1"/>
  <c r="J31" i="31"/>
  <c r="K31" i="31"/>
  <c r="M31" i="31"/>
  <c r="B32" i="31"/>
  <c r="C32" i="31"/>
  <c r="D32" i="31"/>
  <c r="E32" i="31"/>
  <c r="G32" i="31"/>
  <c r="F32" i="31" s="1"/>
  <c r="J32" i="31"/>
  <c r="K32" i="31"/>
  <c r="M32" i="31"/>
  <c r="B33" i="31"/>
  <c r="C33" i="31"/>
  <c r="D33" i="31"/>
  <c r="E33" i="31"/>
  <c r="G33" i="31"/>
  <c r="F33" i="31" s="1"/>
  <c r="J33" i="31"/>
  <c r="K33" i="31"/>
  <c r="M33" i="31"/>
  <c r="B34" i="31"/>
  <c r="C34" i="31"/>
  <c r="D34" i="31"/>
  <c r="E34" i="31"/>
  <c r="G34" i="31"/>
  <c r="F34" i="31" s="1"/>
  <c r="J34" i="31"/>
  <c r="K34" i="31"/>
  <c r="M34" i="31"/>
  <c r="B35" i="31"/>
  <c r="C35" i="31"/>
  <c r="D35" i="31"/>
  <c r="G35" i="31"/>
  <c r="F35" i="31" s="1"/>
  <c r="J35" i="31"/>
  <c r="K35" i="31"/>
  <c r="M35" i="31"/>
  <c r="B36" i="31"/>
  <c r="C36" i="31"/>
  <c r="D36" i="31"/>
  <c r="E36" i="31"/>
  <c r="G36" i="31"/>
  <c r="F36" i="31" s="1"/>
  <c r="J36" i="31"/>
  <c r="K36" i="31"/>
  <c r="M36" i="31"/>
  <c r="B37" i="31"/>
  <c r="C37" i="31"/>
  <c r="D37" i="31"/>
  <c r="G37" i="31"/>
  <c r="F37" i="31" s="1"/>
  <c r="J37" i="31"/>
  <c r="K37" i="31"/>
  <c r="M37" i="31"/>
  <c r="B38" i="31"/>
  <c r="C38" i="31"/>
  <c r="D38" i="31"/>
  <c r="E38" i="31"/>
  <c r="G38" i="31"/>
  <c r="F38" i="31" s="1"/>
  <c r="J38" i="31"/>
  <c r="K38" i="31"/>
  <c r="M38" i="31"/>
  <c r="B39" i="31"/>
  <c r="C39" i="31"/>
  <c r="D39" i="31"/>
  <c r="E39" i="31"/>
  <c r="G39" i="31"/>
  <c r="F39" i="31" s="1"/>
  <c r="J39" i="31"/>
  <c r="K39" i="31"/>
  <c r="M39" i="31"/>
  <c r="B40" i="31"/>
  <c r="C40" i="31"/>
  <c r="D40" i="31"/>
  <c r="E40" i="31"/>
  <c r="G40" i="31"/>
  <c r="F40" i="31" s="1"/>
  <c r="J40" i="31"/>
  <c r="K40" i="31"/>
  <c r="M40" i="31"/>
  <c r="B41" i="31"/>
  <c r="C41" i="31"/>
  <c r="D41" i="31"/>
  <c r="E41" i="31"/>
  <c r="G41" i="31"/>
  <c r="F41" i="31" s="1"/>
  <c r="J41" i="31"/>
  <c r="K41" i="31"/>
  <c r="M41" i="31"/>
  <c r="B42" i="31"/>
  <c r="C42" i="31"/>
  <c r="D42" i="31"/>
  <c r="E42" i="31"/>
  <c r="G42" i="31"/>
  <c r="F42" i="31" s="1"/>
  <c r="J42" i="31"/>
  <c r="K42" i="31"/>
  <c r="M42" i="31"/>
  <c r="B43" i="31"/>
  <c r="C43" i="31"/>
  <c r="D43" i="31"/>
  <c r="E43" i="31"/>
  <c r="G43" i="31"/>
  <c r="F43" i="31" s="1"/>
  <c r="J43" i="31"/>
  <c r="K43" i="31"/>
  <c r="M43" i="31"/>
  <c r="B44" i="31"/>
  <c r="C44" i="31"/>
  <c r="D44" i="31"/>
  <c r="E44" i="31"/>
  <c r="G44" i="31"/>
  <c r="F44" i="31" s="1"/>
  <c r="J44" i="31"/>
  <c r="K44" i="31"/>
  <c r="M44" i="31"/>
  <c r="B45" i="31"/>
  <c r="C45" i="31"/>
  <c r="D45" i="31"/>
  <c r="E45" i="31"/>
  <c r="G45" i="31"/>
  <c r="F45" i="31" s="1"/>
  <c r="J45" i="31"/>
  <c r="K45" i="31"/>
  <c r="M45" i="31"/>
  <c r="B46" i="31"/>
  <c r="C46" i="31"/>
  <c r="D46" i="31"/>
  <c r="E46" i="31"/>
  <c r="G46" i="31"/>
  <c r="F46" i="31" s="1"/>
  <c r="J46" i="31"/>
  <c r="K46" i="31"/>
  <c r="M46" i="31"/>
  <c r="B47" i="31"/>
  <c r="C47" i="31"/>
  <c r="D47" i="31"/>
  <c r="E47" i="31"/>
  <c r="G47" i="31"/>
  <c r="F47" i="31" s="1"/>
  <c r="J47" i="31"/>
  <c r="K47" i="31"/>
  <c r="M47" i="31"/>
  <c r="B48" i="31"/>
  <c r="C48" i="31"/>
  <c r="D48" i="31"/>
  <c r="E48" i="31"/>
  <c r="G48" i="31"/>
  <c r="F48" i="31" s="1"/>
  <c r="J48" i="31"/>
  <c r="K48" i="31"/>
  <c r="M48" i="31"/>
  <c r="B49" i="31"/>
  <c r="C49" i="31"/>
  <c r="D49" i="31"/>
  <c r="E49" i="31"/>
  <c r="G49" i="31"/>
  <c r="F49" i="31" s="1"/>
  <c r="J49" i="31"/>
  <c r="K49" i="31"/>
  <c r="M49" i="31"/>
  <c r="B50" i="31"/>
  <c r="C50" i="31"/>
  <c r="D50" i="31"/>
  <c r="E50" i="31"/>
  <c r="G50" i="31"/>
  <c r="F50" i="31" s="1"/>
  <c r="J50" i="31"/>
  <c r="K50" i="31"/>
  <c r="M50" i="31"/>
  <c r="B51" i="31"/>
  <c r="C51" i="31"/>
  <c r="D51" i="31"/>
  <c r="E51" i="31"/>
  <c r="G51" i="31"/>
  <c r="F51" i="31" s="1"/>
  <c r="J51" i="31"/>
  <c r="K51" i="31"/>
  <c r="M51" i="31"/>
  <c r="B52" i="31"/>
  <c r="C52" i="31"/>
  <c r="D52" i="31"/>
  <c r="E52" i="31"/>
  <c r="G52" i="31"/>
  <c r="F52" i="31" s="1"/>
  <c r="J52" i="31"/>
  <c r="K52" i="31"/>
  <c r="M52" i="31"/>
  <c r="B53" i="31"/>
  <c r="C53" i="31"/>
  <c r="D53" i="31"/>
  <c r="E53" i="31"/>
  <c r="G53" i="31"/>
  <c r="F53" i="31" s="1"/>
  <c r="J53" i="31"/>
  <c r="K53" i="31"/>
  <c r="M53" i="31"/>
  <c r="B54" i="31"/>
  <c r="C54" i="31"/>
  <c r="D54" i="31"/>
  <c r="E54" i="31"/>
  <c r="G54" i="31"/>
  <c r="F54" i="31" s="1"/>
  <c r="J54" i="31"/>
  <c r="K54" i="31"/>
  <c r="M54" i="31"/>
  <c r="B55" i="31"/>
  <c r="C55" i="31"/>
  <c r="D55" i="31"/>
  <c r="E55" i="31"/>
  <c r="G55" i="31"/>
  <c r="F55" i="31" s="1"/>
  <c r="J55" i="31"/>
  <c r="K55" i="31"/>
  <c r="M55" i="31"/>
  <c r="B56" i="31"/>
  <c r="C56" i="31"/>
  <c r="D56" i="31"/>
  <c r="E56" i="31"/>
  <c r="G56" i="31"/>
  <c r="F56" i="31" s="1"/>
  <c r="J56" i="31"/>
  <c r="K56" i="31"/>
  <c r="M56" i="31"/>
  <c r="B57" i="31"/>
  <c r="C57" i="31"/>
  <c r="D57" i="31"/>
  <c r="E57" i="31"/>
  <c r="G57" i="31"/>
  <c r="F57" i="31" s="1"/>
  <c r="J57" i="31"/>
  <c r="K57" i="31"/>
  <c r="M57" i="31"/>
  <c r="B58" i="31"/>
  <c r="C58" i="31"/>
  <c r="D58" i="31"/>
  <c r="E58" i="31"/>
  <c r="G58" i="31"/>
  <c r="F58" i="31" s="1"/>
  <c r="J58" i="31"/>
  <c r="K58" i="31"/>
  <c r="M58" i="31"/>
  <c r="B59" i="31"/>
  <c r="C59" i="31"/>
  <c r="D59" i="31"/>
  <c r="E59" i="31"/>
  <c r="G59" i="31"/>
  <c r="F59" i="31" s="1"/>
  <c r="J59" i="31"/>
  <c r="K59" i="31"/>
  <c r="M59" i="31"/>
  <c r="B60" i="31"/>
  <c r="C60" i="31"/>
  <c r="D60" i="31"/>
  <c r="E60" i="31"/>
  <c r="G60" i="31"/>
  <c r="J60" i="31"/>
  <c r="K60" i="31"/>
  <c r="M60" i="31"/>
  <c r="B61" i="31"/>
  <c r="C61" i="31"/>
  <c r="D61" i="31"/>
  <c r="E61" i="31"/>
  <c r="G61" i="31"/>
  <c r="J61" i="31"/>
  <c r="K61" i="31"/>
  <c r="M61" i="31"/>
  <c r="B62" i="31"/>
  <c r="C62" i="31"/>
  <c r="D62" i="31"/>
  <c r="E62" i="31"/>
  <c r="G62" i="31"/>
  <c r="F62" i="31" s="1"/>
  <c r="J62" i="31"/>
  <c r="K62" i="31"/>
  <c r="M62" i="31"/>
  <c r="B63" i="31"/>
  <c r="C63" i="31"/>
  <c r="D63" i="31"/>
  <c r="E63" i="31"/>
  <c r="G63" i="31"/>
  <c r="F63" i="31" s="1"/>
  <c r="J63" i="31"/>
  <c r="K63" i="31"/>
  <c r="M63" i="31"/>
  <c r="B64" i="31"/>
  <c r="C64" i="31"/>
  <c r="D64" i="31"/>
  <c r="E64" i="31"/>
  <c r="G64" i="31"/>
  <c r="F64" i="31" s="1"/>
  <c r="J64" i="31"/>
  <c r="K64" i="31"/>
  <c r="M64" i="31"/>
  <c r="B65" i="31"/>
  <c r="C65" i="31"/>
  <c r="D65" i="31"/>
  <c r="E65" i="31"/>
  <c r="G65" i="31"/>
  <c r="F65" i="31" s="1"/>
  <c r="J65" i="31"/>
  <c r="K65" i="31"/>
  <c r="M65" i="31"/>
  <c r="B66" i="31"/>
  <c r="C66" i="31"/>
  <c r="D66" i="31"/>
  <c r="E66" i="31"/>
  <c r="G66" i="31"/>
  <c r="F66" i="31" s="1"/>
  <c r="J66" i="31"/>
  <c r="K66" i="31"/>
  <c r="M66" i="31"/>
  <c r="B67" i="31"/>
  <c r="C67" i="31"/>
  <c r="D67" i="31"/>
  <c r="E67" i="31"/>
  <c r="G67" i="31"/>
  <c r="F67" i="31" s="1"/>
  <c r="J67" i="31"/>
  <c r="K67" i="31"/>
  <c r="M67" i="31"/>
  <c r="B68" i="31"/>
  <c r="C68" i="31"/>
  <c r="D68" i="31"/>
  <c r="E68" i="31"/>
  <c r="G68" i="31"/>
  <c r="F68" i="31" s="1"/>
  <c r="J68" i="31"/>
  <c r="K68" i="31"/>
  <c r="M68" i="31"/>
  <c r="B69" i="31"/>
  <c r="C69" i="31"/>
  <c r="D69" i="31"/>
  <c r="E69" i="31"/>
  <c r="G69" i="31"/>
  <c r="F69" i="31" s="1"/>
  <c r="J69" i="31"/>
  <c r="K69" i="31"/>
  <c r="M69" i="31"/>
  <c r="B70" i="31"/>
  <c r="C70" i="31"/>
  <c r="D70" i="31"/>
  <c r="E70" i="31"/>
  <c r="G70" i="31"/>
  <c r="F70" i="31" s="1"/>
  <c r="J70" i="31"/>
  <c r="K70" i="31"/>
  <c r="M70" i="31"/>
  <c r="B71" i="31"/>
  <c r="C71" i="31"/>
  <c r="D71" i="31"/>
  <c r="E71" i="31"/>
  <c r="G71" i="31"/>
  <c r="F71" i="31" s="1"/>
  <c r="J71" i="31"/>
  <c r="K71" i="31"/>
  <c r="M71" i="31"/>
  <c r="B72" i="31"/>
  <c r="C72" i="31"/>
  <c r="D72" i="31"/>
  <c r="E72" i="31"/>
  <c r="G72" i="31"/>
  <c r="F72" i="31" s="1"/>
  <c r="J72" i="31"/>
  <c r="K72" i="31"/>
  <c r="M72" i="31"/>
  <c r="B73" i="31"/>
  <c r="C73" i="31"/>
  <c r="D73" i="31"/>
  <c r="E73" i="31"/>
  <c r="G73" i="31"/>
  <c r="J73" i="31"/>
  <c r="K73" i="31"/>
  <c r="M73" i="31"/>
  <c r="B74" i="31"/>
  <c r="C74" i="31"/>
  <c r="D74" i="31"/>
  <c r="E74" i="31"/>
  <c r="G74" i="31"/>
  <c r="F74" i="31" s="1"/>
  <c r="J74" i="31"/>
  <c r="K74" i="31"/>
  <c r="M74" i="31"/>
  <c r="B75" i="31"/>
  <c r="C75" i="31"/>
  <c r="D75" i="31"/>
  <c r="G75" i="31"/>
  <c r="F75" i="31" s="1"/>
  <c r="J75" i="31"/>
  <c r="K75" i="31"/>
  <c r="M75" i="31"/>
  <c r="B76" i="31"/>
  <c r="C76" i="31"/>
  <c r="D76" i="31"/>
  <c r="G76" i="31"/>
  <c r="F76" i="31" s="1"/>
  <c r="J76" i="31"/>
  <c r="K76" i="31"/>
  <c r="M76" i="31"/>
  <c r="B77" i="31"/>
  <c r="C77" i="31"/>
  <c r="D77" i="31"/>
  <c r="G77" i="31"/>
  <c r="F77" i="31" s="1"/>
  <c r="J77" i="31"/>
  <c r="K77" i="31"/>
  <c r="M77" i="31"/>
  <c r="B78" i="31"/>
  <c r="C78" i="31"/>
  <c r="D78" i="31"/>
  <c r="E78" i="31"/>
  <c r="G78" i="31"/>
  <c r="F78" i="31" s="1"/>
  <c r="J78" i="31"/>
  <c r="K78" i="31"/>
  <c r="M78" i="31"/>
  <c r="B79" i="31"/>
  <c r="C79" i="31"/>
  <c r="D79" i="31"/>
  <c r="E79" i="31"/>
  <c r="G79" i="31"/>
  <c r="F79" i="31" s="1"/>
  <c r="J79" i="31"/>
  <c r="K79" i="31"/>
  <c r="M79" i="31"/>
  <c r="B80" i="31"/>
  <c r="C80" i="31"/>
  <c r="D80" i="31"/>
  <c r="E80" i="31"/>
  <c r="G80" i="31"/>
  <c r="F80" i="31" s="1"/>
  <c r="J80" i="31"/>
  <c r="K80" i="31"/>
  <c r="M80" i="31"/>
  <c r="B81" i="31"/>
  <c r="C81" i="31"/>
  <c r="D81" i="31"/>
  <c r="E81" i="31"/>
  <c r="G81" i="31"/>
  <c r="F81" i="31" s="1"/>
  <c r="J81" i="31"/>
  <c r="K81" i="31"/>
  <c r="M81" i="31"/>
  <c r="B82" i="31"/>
  <c r="C82" i="31"/>
  <c r="D82" i="31"/>
  <c r="E82" i="31"/>
  <c r="G82" i="31"/>
  <c r="F82" i="31" s="1"/>
  <c r="J82" i="31"/>
  <c r="K82" i="31"/>
  <c r="M82" i="31"/>
  <c r="B83" i="31"/>
  <c r="C83" i="31"/>
  <c r="D83" i="31"/>
  <c r="E83" i="31"/>
  <c r="G83" i="31"/>
  <c r="F83" i="31" s="1"/>
  <c r="J83" i="31"/>
  <c r="K83" i="31"/>
  <c r="M83" i="31"/>
  <c r="B84" i="31"/>
  <c r="C84" i="31"/>
  <c r="D84" i="31"/>
  <c r="E84" i="31"/>
  <c r="G84" i="31"/>
  <c r="F84" i="31" s="1"/>
  <c r="J84" i="31"/>
  <c r="K84" i="31"/>
  <c r="M84" i="31"/>
  <c r="B85" i="31"/>
  <c r="C85" i="31"/>
  <c r="D85" i="31"/>
  <c r="E85" i="31"/>
  <c r="G85" i="31"/>
  <c r="J85" i="31"/>
  <c r="K85" i="31"/>
  <c r="M85" i="31"/>
  <c r="B86" i="31"/>
  <c r="C86" i="31"/>
  <c r="D86" i="31"/>
  <c r="G86" i="31"/>
  <c r="F86" i="31" s="1"/>
  <c r="J86" i="31"/>
  <c r="K86" i="31"/>
  <c r="M86" i="31"/>
  <c r="B87" i="31"/>
  <c r="C87" i="31"/>
  <c r="D87" i="31"/>
  <c r="E87" i="31"/>
  <c r="G87" i="31"/>
  <c r="F87" i="31" s="1"/>
  <c r="J87" i="31"/>
  <c r="K87" i="31"/>
  <c r="M87" i="31"/>
  <c r="B88" i="31"/>
  <c r="C88" i="31"/>
  <c r="D88" i="31"/>
  <c r="E88" i="31"/>
  <c r="G88" i="31"/>
  <c r="F88" i="31" s="1"/>
  <c r="J88" i="31"/>
  <c r="K88" i="31"/>
  <c r="M88" i="31"/>
  <c r="B89" i="31"/>
  <c r="C89" i="31"/>
  <c r="D89" i="31"/>
  <c r="E89" i="31"/>
  <c r="G89" i="31"/>
  <c r="F89" i="31" s="1"/>
  <c r="J89" i="31"/>
  <c r="K89" i="31"/>
  <c r="M89" i="31"/>
  <c r="B90" i="31"/>
  <c r="C90" i="31"/>
  <c r="D90" i="31"/>
  <c r="E90" i="31"/>
  <c r="G90" i="31"/>
  <c r="J90" i="31"/>
  <c r="K90" i="31"/>
  <c r="M90" i="31"/>
  <c r="B91" i="31"/>
  <c r="C91" i="31"/>
  <c r="D91" i="31"/>
  <c r="E91" i="31"/>
  <c r="G91" i="31"/>
  <c r="F91" i="31" s="1"/>
  <c r="J91" i="31"/>
  <c r="K91" i="31"/>
  <c r="M91" i="31"/>
  <c r="B92" i="31"/>
  <c r="C92" i="31"/>
  <c r="D92" i="31"/>
  <c r="E92" i="31"/>
  <c r="G92" i="31"/>
  <c r="F92" i="31" s="1"/>
  <c r="J92" i="31"/>
  <c r="K92" i="31"/>
  <c r="M92" i="31"/>
  <c r="B93" i="31"/>
  <c r="C93" i="31"/>
  <c r="D93" i="31"/>
  <c r="E93" i="31"/>
  <c r="G93" i="31"/>
  <c r="F93" i="31" s="1"/>
  <c r="J93" i="31"/>
  <c r="K93" i="31"/>
  <c r="M93" i="31"/>
  <c r="B94" i="31"/>
  <c r="C94" i="31"/>
  <c r="D94" i="31"/>
  <c r="E94" i="31"/>
  <c r="G94" i="31"/>
  <c r="F94" i="31" s="1"/>
  <c r="J94" i="31"/>
  <c r="K94" i="31"/>
  <c r="M94" i="31"/>
  <c r="B95" i="31"/>
  <c r="C95" i="31"/>
  <c r="D95" i="31"/>
  <c r="E95" i="31"/>
  <c r="G95" i="31"/>
  <c r="F95" i="31" s="1"/>
  <c r="J95" i="31"/>
  <c r="K95" i="31"/>
  <c r="M95" i="31"/>
  <c r="B96" i="31"/>
  <c r="C96" i="31"/>
  <c r="D96" i="31"/>
  <c r="E96" i="31"/>
  <c r="G96" i="31"/>
  <c r="F96" i="31" s="1"/>
  <c r="J96" i="31"/>
  <c r="K96" i="31"/>
  <c r="M96" i="31"/>
  <c r="B97" i="31"/>
  <c r="C97" i="31"/>
  <c r="D97" i="31"/>
  <c r="E97" i="31"/>
  <c r="G97" i="31"/>
  <c r="F97" i="31" s="1"/>
  <c r="J97" i="31"/>
  <c r="K97" i="31"/>
  <c r="M97" i="31"/>
  <c r="B98" i="31"/>
  <c r="C98" i="31"/>
  <c r="D98" i="31"/>
  <c r="E98" i="31"/>
  <c r="G98" i="31"/>
  <c r="F98" i="31" s="1"/>
  <c r="J98" i="31"/>
  <c r="K98" i="31"/>
  <c r="M98" i="31"/>
  <c r="B99" i="31"/>
  <c r="C99" i="31"/>
  <c r="D99" i="31"/>
  <c r="E99" i="31"/>
  <c r="G99" i="31"/>
  <c r="F99" i="31" s="1"/>
  <c r="H99" i="31"/>
  <c r="I99" i="31"/>
  <c r="J99" i="31"/>
  <c r="K99" i="31"/>
  <c r="M99" i="31"/>
  <c r="B100" i="31"/>
  <c r="C100" i="31"/>
  <c r="D100" i="31"/>
  <c r="E100" i="31"/>
  <c r="G100" i="31"/>
  <c r="F100" i="31" s="1"/>
  <c r="H100" i="31"/>
  <c r="I100" i="31"/>
  <c r="J100" i="31"/>
  <c r="K100" i="31"/>
  <c r="M100" i="31"/>
  <c r="B101" i="31"/>
  <c r="C101" i="31"/>
  <c r="D101" i="31"/>
  <c r="E101" i="31"/>
  <c r="G101" i="31"/>
  <c r="F101" i="31" s="1"/>
  <c r="J101" i="31"/>
  <c r="K101" i="31"/>
  <c r="M101" i="31"/>
  <c r="B102" i="31"/>
  <c r="C102" i="31"/>
  <c r="D102" i="31"/>
  <c r="E102" i="31"/>
  <c r="G102" i="31"/>
  <c r="F102" i="31" s="1"/>
  <c r="H102" i="31"/>
  <c r="J102" i="31"/>
  <c r="K102" i="31"/>
  <c r="M102" i="31"/>
  <c r="B103" i="31"/>
  <c r="C103" i="31"/>
  <c r="D103" i="31"/>
  <c r="G103" i="31"/>
  <c r="F103" i="31" s="1"/>
  <c r="H103" i="31"/>
  <c r="I103" i="31"/>
  <c r="J103" i="31"/>
  <c r="K103" i="31"/>
  <c r="M103" i="31"/>
  <c r="B104" i="31"/>
  <c r="C104" i="31"/>
  <c r="D104" i="31"/>
  <c r="G104" i="31"/>
  <c r="F104" i="31" s="1"/>
  <c r="H104" i="31"/>
  <c r="J104" i="31"/>
  <c r="K104" i="31"/>
  <c r="M104" i="31"/>
  <c r="B105" i="31"/>
  <c r="C105" i="31"/>
  <c r="D105" i="31"/>
  <c r="E105" i="31"/>
  <c r="G105" i="31"/>
  <c r="F105" i="31" s="1"/>
  <c r="J105" i="31"/>
  <c r="K105" i="31"/>
  <c r="M105" i="31"/>
  <c r="B106" i="31"/>
  <c r="C106" i="31"/>
  <c r="D106" i="31"/>
  <c r="E106" i="31"/>
  <c r="G106" i="31"/>
  <c r="F106" i="31" s="1"/>
  <c r="I106" i="31"/>
  <c r="J106" i="31"/>
  <c r="K106" i="31"/>
  <c r="M106" i="31"/>
  <c r="B107" i="31"/>
  <c r="C107" i="31"/>
  <c r="D107" i="31"/>
  <c r="E107" i="31"/>
  <c r="G107" i="31"/>
  <c r="H107" i="31"/>
  <c r="I107" i="31"/>
  <c r="J107" i="31"/>
  <c r="K107" i="31"/>
  <c r="M107" i="31"/>
  <c r="B108" i="31"/>
  <c r="C108" i="31"/>
  <c r="D108" i="31"/>
  <c r="E108" i="31"/>
  <c r="G108" i="31"/>
  <c r="F108" i="31" s="1"/>
  <c r="H108" i="31"/>
  <c r="J108" i="31"/>
  <c r="K108" i="31"/>
  <c r="M108" i="31"/>
  <c r="B109" i="31"/>
  <c r="C109" i="31"/>
  <c r="D109" i="31"/>
  <c r="E109" i="31"/>
  <c r="G109" i="31"/>
  <c r="F109" i="31" s="1"/>
  <c r="J109" i="31"/>
  <c r="K109" i="31"/>
  <c r="M109" i="31"/>
  <c r="B110" i="31"/>
  <c r="C110" i="31"/>
  <c r="D110" i="31"/>
  <c r="E110" i="31"/>
  <c r="G110" i="31"/>
  <c r="F110" i="31" s="1"/>
  <c r="J110" i="31"/>
  <c r="K110" i="31"/>
  <c r="M110" i="31"/>
  <c r="B111" i="31"/>
  <c r="C111" i="31"/>
  <c r="D111" i="31"/>
  <c r="E111" i="31"/>
  <c r="G111" i="31"/>
  <c r="H111" i="31"/>
  <c r="I111" i="31"/>
  <c r="J111" i="31"/>
  <c r="K111" i="31"/>
  <c r="M111" i="31"/>
  <c r="B112" i="31"/>
  <c r="C112" i="31"/>
  <c r="D112" i="31"/>
  <c r="E112" i="31"/>
  <c r="G112" i="31"/>
  <c r="F112" i="31" s="1"/>
  <c r="H112" i="31"/>
  <c r="J112" i="31"/>
  <c r="K112" i="31"/>
  <c r="M112" i="31"/>
  <c r="B113" i="31"/>
  <c r="C113" i="31"/>
  <c r="D113" i="31"/>
  <c r="E113" i="31"/>
  <c r="G113" i="31"/>
  <c r="F113" i="31" s="1"/>
  <c r="J113" i="31"/>
  <c r="K113" i="31"/>
  <c r="M113" i="31"/>
  <c r="F111" i="31" l="1"/>
  <c r="F107" i="31"/>
  <c r="H105" i="31"/>
  <c r="H113" i="31"/>
  <c r="H109" i="31"/>
  <c r="H101" i="31"/>
  <c r="I110" i="31"/>
  <c r="I98" i="31"/>
  <c r="B25" i="53"/>
  <c r="B9" i="53"/>
  <c r="B809" i="50"/>
  <c r="A809" i="50"/>
  <c r="B808" i="50"/>
  <c r="A808" i="50"/>
  <c r="B807" i="50"/>
  <c r="A807" i="50"/>
  <c r="B806" i="50"/>
  <c r="A806" i="50"/>
  <c r="B804" i="50"/>
  <c r="A804" i="50"/>
  <c r="B803" i="50"/>
  <c r="A803" i="50"/>
  <c r="B802" i="50"/>
  <c r="A802" i="50"/>
  <c r="B801" i="50"/>
  <c r="A801" i="50"/>
  <c r="B800" i="50"/>
  <c r="A800" i="50"/>
  <c r="B799" i="50"/>
  <c r="A799" i="50"/>
  <c r="B798" i="50"/>
  <c r="A798" i="50"/>
  <c r="F61" i="31" s="1"/>
  <c r="F73" i="31" l="1"/>
  <c r="F90" i="31"/>
  <c r="F85" i="31"/>
  <c r="F8" i="31"/>
  <c r="F60" i="31"/>
  <c r="F28" i="31"/>
  <c r="F30" i="31"/>
  <c r="H97" i="31"/>
  <c r="I97" i="31"/>
  <c r="H89" i="31"/>
  <c r="I89" i="31"/>
  <c r="I81" i="31"/>
  <c r="H81" i="31"/>
  <c r="I73" i="31"/>
  <c r="H73" i="31"/>
  <c r="I65" i="31"/>
  <c r="H65" i="31"/>
  <c r="I57" i="31"/>
  <c r="H57" i="31"/>
  <c r="I49" i="31"/>
  <c r="H49" i="31"/>
  <c r="I41" i="31"/>
  <c r="H41" i="31"/>
  <c r="I33" i="31"/>
  <c r="H33" i="31"/>
  <c r="I25" i="31"/>
  <c r="H25" i="31"/>
  <c r="I21" i="31"/>
  <c r="H21" i="31"/>
  <c r="I13" i="31"/>
  <c r="H13" i="31"/>
  <c r="H88" i="31"/>
  <c r="I88" i="31"/>
  <c r="H80" i="31"/>
  <c r="I80" i="31"/>
  <c r="H72" i="31"/>
  <c r="I72" i="31"/>
  <c r="H64" i="31"/>
  <c r="I64" i="31"/>
  <c r="H56" i="31"/>
  <c r="I56" i="31"/>
  <c r="H52" i="31"/>
  <c r="I52" i="31"/>
  <c r="H48" i="31"/>
  <c r="I48" i="31"/>
  <c r="H44" i="31"/>
  <c r="I44" i="31"/>
  <c r="H40" i="31"/>
  <c r="I40" i="31"/>
  <c r="H36" i="31"/>
  <c r="I36" i="31"/>
  <c r="H32" i="31"/>
  <c r="I32" i="31"/>
  <c r="H28" i="31"/>
  <c r="I28" i="31"/>
  <c r="H24" i="31"/>
  <c r="I24" i="31"/>
  <c r="H20" i="31"/>
  <c r="I20" i="31"/>
  <c r="H16" i="31"/>
  <c r="I16" i="31"/>
  <c r="H12" i="31"/>
  <c r="I12" i="31"/>
  <c r="H8" i="31"/>
  <c r="I8" i="31"/>
  <c r="H95" i="31"/>
  <c r="I95" i="31"/>
  <c r="H91" i="31"/>
  <c r="I91" i="31"/>
  <c r="H87" i="31"/>
  <c r="I87" i="31"/>
  <c r="I83" i="31"/>
  <c r="H83" i="31"/>
  <c r="I79" i="31"/>
  <c r="H79" i="31"/>
  <c r="H75" i="31"/>
  <c r="I75" i="31"/>
  <c r="H71" i="31"/>
  <c r="I71" i="31"/>
  <c r="I67" i="31"/>
  <c r="H67" i="31"/>
  <c r="I63" i="31"/>
  <c r="H63" i="31"/>
  <c r="I59" i="31"/>
  <c r="H59" i="31"/>
  <c r="I55" i="31"/>
  <c r="H55" i="31"/>
  <c r="I51" i="31"/>
  <c r="H51" i="31"/>
  <c r="I47" i="31"/>
  <c r="H47" i="31"/>
  <c r="I43" i="31"/>
  <c r="H43" i="31"/>
  <c r="I39" i="31"/>
  <c r="H39" i="31"/>
  <c r="I35" i="31"/>
  <c r="H35" i="31"/>
  <c r="I31" i="31"/>
  <c r="H31" i="31"/>
  <c r="I27" i="31"/>
  <c r="H27" i="31"/>
  <c r="I23" i="31"/>
  <c r="H23" i="31"/>
  <c r="I19" i="31"/>
  <c r="H19" i="31"/>
  <c r="I15" i="31"/>
  <c r="H15" i="31"/>
  <c r="I11" i="31"/>
  <c r="H11" i="31"/>
  <c r="I7" i="31"/>
  <c r="H7" i="31"/>
  <c r="I93" i="31"/>
  <c r="H93" i="31"/>
  <c r="I85" i="31"/>
  <c r="H85" i="31"/>
  <c r="H77" i="31"/>
  <c r="I77" i="31"/>
  <c r="H69" i="31"/>
  <c r="I69" i="31"/>
  <c r="I61" i="31"/>
  <c r="H61" i="31"/>
  <c r="I53" i="31"/>
  <c r="H53" i="31"/>
  <c r="I45" i="31"/>
  <c r="H45" i="31"/>
  <c r="I37" i="31"/>
  <c r="H37" i="31"/>
  <c r="I29" i="31"/>
  <c r="H29" i="31"/>
  <c r="I17" i="31"/>
  <c r="H17" i="31"/>
  <c r="I9" i="31"/>
  <c r="H9" i="31"/>
  <c r="H96" i="31"/>
  <c r="I96" i="31"/>
  <c r="H92" i="31"/>
  <c r="I92" i="31"/>
  <c r="H84" i="31"/>
  <c r="I84" i="31"/>
  <c r="H76" i="31"/>
  <c r="I76" i="31"/>
  <c r="H68" i="31"/>
  <c r="I68" i="31"/>
  <c r="H60" i="31"/>
  <c r="I60" i="31"/>
  <c r="H94" i="31"/>
  <c r="I94" i="31"/>
  <c r="H90" i="31"/>
  <c r="I90" i="31"/>
  <c r="H86" i="31"/>
  <c r="I86" i="31"/>
  <c r="H82" i="31"/>
  <c r="I82" i="31"/>
  <c r="H78" i="31"/>
  <c r="I78" i="31"/>
  <c r="H74" i="31"/>
  <c r="I74" i="31"/>
  <c r="H70" i="31"/>
  <c r="I70" i="31"/>
  <c r="H66" i="31"/>
  <c r="I66" i="31"/>
  <c r="H62" i="31"/>
  <c r="I62" i="31"/>
  <c r="H58" i="31"/>
  <c r="I58" i="31"/>
  <c r="H54" i="31"/>
  <c r="I54" i="31"/>
  <c r="H50" i="31"/>
  <c r="I50" i="31"/>
  <c r="H46" i="31"/>
  <c r="I46" i="31"/>
  <c r="H42" i="31"/>
  <c r="I42" i="31"/>
  <c r="H38" i="31"/>
  <c r="I38" i="31"/>
  <c r="H34" i="31"/>
  <c r="I34" i="31"/>
  <c r="H30" i="31"/>
  <c r="I30" i="31"/>
  <c r="H26" i="31"/>
  <c r="I26" i="31"/>
  <c r="H22" i="31"/>
  <c r="I22" i="31"/>
  <c r="H18" i="31"/>
  <c r="I18" i="31"/>
  <c r="H14" i="31"/>
  <c r="I14" i="31"/>
  <c r="H10" i="31"/>
  <c r="I10" i="31"/>
  <c r="H6" i="31"/>
  <c r="I6" i="31"/>
  <c r="B10" i="53"/>
  <c r="M5" i="31" l="1"/>
  <c r="C1" i="31" l="1"/>
  <c r="B5" i="31" l="1"/>
  <c r="A1" i="53" l="1"/>
  <c r="A5" i="53"/>
  <c r="B17" i="53"/>
  <c r="B26" i="53"/>
  <c r="C2" i="31" l="1"/>
  <c r="O5" i="31" l="1"/>
  <c r="B29" i="49"/>
  <c r="B28" i="47"/>
  <c r="B28" i="48"/>
  <c r="B23" i="47"/>
  <c r="B23" i="48"/>
  <c r="E5" i="31"/>
  <c r="K5" i="31"/>
  <c r="J5" i="31"/>
  <c r="G5" i="31"/>
  <c r="F5" i="31" s="1"/>
  <c r="D5" i="31"/>
  <c r="C5" i="31"/>
  <c r="L5" i="31" l="1"/>
  <c r="L6" i="31" s="1"/>
  <c r="L7" i="31" s="1"/>
  <c r="L8" i="31" s="1"/>
  <c r="L9" i="31" s="1"/>
  <c r="L10" i="31" s="1"/>
  <c r="L11" i="31" s="1"/>
  <c r="L12" i="31" s="1"/>
  <c r="L13" i="31" s="1"/>
  <c r="L14" i="31" s="1"/>
  <c r="L15" i="31" s="1"/>
  <c r="L16" i="31" s="1"/>
  <c r="L17" i="31" s="1"/>
  <c r="L18" i="31" s="1"/>
  <c r="L19" i="31" s="1"/>
  <c r="L20" i="31" s="1"/>
  <c r="L21" i="31" s="1"/>
  <c r="L22" i="31" s="1"/>
  <c r="L23" i="31" s="1"/>
  <c r="L24" i="31" s="1"/>
  <c r="L25" i="31" s="1"/>
  <c r="L26" i="31" s="1"/>
  <c r="L27" i="31" s="1"/>
  <c r="L28" i="31" s="1"/>
  <c r="L29" i="31" s="1"/>
  <c r="L30" i="31" s="1"/>
  <c r="L31" i="31" s="1"/>
  <c r="L32" i="31" s="1"/>
  <c r="L33" i="31" s="1"/>
  <c r="L34" i="31" s="1"/>
  <c r="L35" i="31" s="1"/>
  <c r="L36" i="31" s="1"/>
  <c r="L37" i="31" s="1"/>
  <c r="L38" i="31" s="1"/>
  <c r="L39" i="31" s="1"/>
  <c r="L40" i="31" s="1"/>
  <c r="L41" i="31" s="1"/>
  <c r="L42" i="31" s="1"/>
  <c r="L43" i="31" s="1"/>
  <c r="L44" i="31" s="1"/>
  <c r="L45" i="31" s="1"/>
  <c r="L46" i="31" s="1"/>
  <c r="L47" i="31" s="1"/>
  <c r="L48" i="31" s="1"/>
  <c r="L49" i="31" s="1"/>
  <c r="L50" i="31" s="1"/>
  <c r="L51" i="31" s="1"/>
  <c r="L52" i="31" s="1"/>
  <c r="L53" i="31" s="1"/>
  <c r="L54" i="31" s="1"/>
  <c r="L55" i="31" s="1"/>
  <c r="L56" i="31" s="1"/>
  <c r="L57" i="31" s="1"/>
  <c r="L58" i="31" s="1"/>
  <c r="L59" i="31" s="1"/>
  <c r="L60" i="31" s="1"/>
  <c r="L61" i="31" s="1"/>
  <c r="L62" i="31" s="1"/>
  <c r="L63" i="31" s="1"/>
  <c r="L64" i="31" s="1"/>
  <c r="L65" i="31" s="1"/>
  <c r="L66" i="31" s="1"/>
  <c r="L67" i="31" s="1"/>
  <c r="L68" i="31" s="1"/>
  <c r="L69" i="31" s="1"/>
  <c r="L70" i="31" s="1"/>
  <c r="L71" i="31" s="1"/>
  <c r="L72" i="31" s="1"/>
  <c r="L73" i="31" s="1"/>
  <c r="L74" i="31" s="1"/>
  <c r="L75" i="31" s="1"/>
  <c r="L76" i="31" s="1"/>
  <c r="L77" i="31" s="1"/>
  <c r="L78" i="31" s="1"/>
  <c r="L79" i="31" s="1"/>
  <c r="L80" i="31" s="1"/>
  <c r="L81" i="31" s="1"/>
  <c r="L82" i="31" s="1"/>
  <c r="L83" i="31" s="1"/>
  <c r="L84" i="31" s="1"/>
  <c r="L85" i="31" s="1"/>
  <c r="L86" i="31" s="1"/>
  <c r="L87" i="31" s="1"/>
  <c r="L88" i="31" s="1"/>
  <c r="L89" i="31" s="1"/>
  <c r="L90" i="31" s="1"/>
  <c r="L91" i="31" s="1"/>
  <c r="L92" i="31" s="1"/>
  <c r="L93" i="31" s="1"/>
  <c r="L94" i="31" s="1"/>
  <c r="L95" i="31" s="1"/>
  <c r="L96" i="31" s="1"/>
  <c r="L97" i="31" s="1"/>
  <c r="L98" i="31" s="1"/>
  <c r="L99" i="31" s="1"/>
  <c r="L100" i="31" s="1"/>
  <c r="L101" i="31" s="1"/>
  <c r="L102" i="31" s="1"/>
  <c r="L103" i="31" s="1"/>
  <c r="L104" i="31" s="1"/>
  <c r="L105" i="31" s="1"/>
  <c r="L106" i="31" s="1"/>
  <c r="L107" i="31" s="1"/>
  <c r="L108" i="31" s="1"/>
  <c r="L109" i="31" s="1"/>
  <c r="L110" i="31" s="1"/>
  <c r="L111" i="31" s="1"/>
  <c r="L112" i="31" s="1"/>
  <c r="L113" i="31" s="1"/>
  <c r="I5" i="31"/>
  <c r="H5" i="31"/>
  <c r="B11" i="47"/>
  <c r="B9" i="47"/>
  <c r="B8" i="37" l="1"/>
  <c r="B8" i="53" s="1"/>
  <c r="B11" i="53" s="1"/>
  <c r="D71" i="35"/>
  <c r="D58" i="35"/>
  <c r="D67" i="35"/>
  <c r="D70" i="35"/>
  <c r="D60" i="35"/>
  <c r="D65" i="35"/>
  <c r="D66" i="35"/>
  <c r="D61" i="35"/>
  <c r="D59" i="35"/>
  <c r="D64" i="35"/>
  <c r="D69" i="35"/>
  <c r="D62" i="35"/>
  <c r="D63" i="35"/>
  <c r="D68" i="35"/>
  <c r="B12" i="49"/>
  <c r="B33" i="49" l="1"/>
  <c r="B23" i="49"/>
  <c r="A2" i="49"/>
  <c r="B1" i="49"/>
  <c r="A1" i="49"/>
  <c r="B33" i="48"/>
  <c r="B12" i="48"/>
  <c r="A2" i="48"/>
  <c r="B1" i="48"/>
  <c r="A1" i="48"/>
  <c r="B33" i="47"/>
  <c r="D10" i="40" s="1"/>
  <c r="B12" i="47"/>
  <c r="A2" i="47"/>
  <c r="B1" i="47"/>
  <c r="A1" i="47"/>
  <c r="B25" i="48" l="1"/>
  <c r="B25" i="47"/>
  <c r="B25" i="49"/>
  <c r="D22" i="40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58" i="38"/>
  <c r="H59" i="38"/>
  <c r="H60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H7" i="38"/>
  <c r="G7" i="38"/>
  <c r="F7" i="38"/>
  <c r="E7" i="38"/>
  <c r="D7" i="38"/>
  <c r="C7" i="38"/>
  <c r="B7" i="38"/>
  <c r="A7" i="38"/>
  <c r="G61" i="38" l="1"/>
  <c r="H61" i="38"/>
  <c r="F1" i="41"/>
  <c r="A2" i="41"/>
  <c r="A1" i="41"/>
  <c r="D1" i="40"/>
  <c r="A2" i="40"/>
  <c r="A1" i="40"/>
  <c r="L1" i="39"/>
  <c r="A2" i="39"/>
  <c r="A1" i="39"/>
  <c r="H1" i="38"/>
  <c r="A2" i="38"/>
  <c r="A1" i="38"/>
  <c r="B1" i="37"/>
  <c r="A2" i="37"/>
  <c r="A1" i="37"/>
  <c r="B1" i="36"/>
  <c r="A2" i="36"/>
  <c r="A1" i="36"/>
  <c r="C3" i="31"/>
  <c r="D12" i="40"/>
  <c r="AS3" i="43" l="1"/>
  <c r="AS4" i="43"/>
  <c r="AS5" i="43"/>
  <c r="AS6" i="43"/>
  <c r="AS7" i="43"/>
  <c r="AS8" i="43"/>
  <c r="AS9" i="43"/>
  <c r="AS10" i="43"/>
  <c r="AS11" i="43"/>
  <c r="AS12" i="43"/>
  <c r="AS13" i="43"/>
  <c r="AS14" i="43"/>
  <c r="AS15" i="43"/>
  <c r="AS16" i="43"/>
  <c r="AS17" i="43"/>
  <c r="AS18" i="43"/>
  <c r="AS19" i="43"/>
  <c r="AS20" i="43"/>
  <c r="AS21" i="43"/>
  <c r="AS22" i="43"/>
  <c r="AS23" i="43"/>
  <c r="AS24" i="43"/>
  <c r="AS25" i="43"/>
  <c r="AS26" i="43"/>
  <c r="AS27" i="43"/>
  <c r="AS28" i="43"/>
  <c r="AS29" i="43"/>
  <c r="AS30" i="43"/>
  <c r="AS31" i="43"/>
  <c r="AS32" i="43"/>
  <c r="AS33" i="43"/>
  <c r="AS34" i="43"/>
  <c r="AS35" i="43"/>
  <c r="AS36" i="43"/>
  <c r="AS37" i="43"/>
  <c r="AS38" i="43"/>
  <c r="AS39" i="43"/>
  <c r="AS40" i="43"/>
  <c r="AS41" i="43"/>
  <c r="AS42" i="43"/>
  <c r="AS43" i="43"/>
  <c r="AS44" i="43"/>
  <c r="AS45" i="43"/>
  <c r="AS46" i="43"/>
  <c r="AS47" i="43"/>
  <c r="AS48" i="43"/>
  <c r="AS49" i="43"/>
  <c r="AS50" i="43"/>
  <c r="AS51" i="43"/>
  <c r="AS52" i="43"/>
  <c r="AS53" i="43"/>
  <c r="AS54" i="43"/>
  <c r="AS55" i="43"/>
  <c r="AS56" i="43"/>
  <c r="AS57" i="43"/>
  <c r="AS58" i="43"/>
  <c r="AS59" i="43"/>
  <c r="AS60" i="43"/>
  <c r="AS61" i="43"/>
  <c r="AS62" i="43"/>
  <c r="AS63" i="43"/>
  <c r="AS64" i="43"/>
  <c r="AS65" i="43"/>
  <c r="AS66" i="43"/>
  <c r="AS67" i="43"/>
  <c r="AS68" i="43"/>
  <c r="AS69" i="43"/>
  <c r="AS70" i="43"/>
  <c r="AS71" i="43"/>
  <c r="AS72" i="43"/>
  <c r="AS73" i="43"/>
  <c r="AS74" i="43"/>
  <c r="AS75" i="43"/>
  <c r="AS76" i="43"/>
  <c r="AS77" i="43"/>
  <c r="AS78" i="43"/>
  <c r="AS79" i="43"/>
  <c r="AS80" i="43"/>
  <c r="AS81" i="43"/>
  <c r="AS82" i="43"/>
  <c r="AS83" i="43"/>
  <c r="AS84" i="43"/>
  <c r="AS85" i="43"/>
  <c r="AS86" i="43"/>
  <c r="AS87" i="43"/>
  <c r="AS88" i="43"/>
  <c r="AS89" i="43"/>
  <c r="AS90" i="43"/>
  <c r="AS91" i="43"/>
  <c r="AS92" i="43"/>
  <c r="AS93" i="43"/>
  <c r="AS94" i="43"/>
  <c r="AS95" i="43"/>
  <c r="AS96" i="43"/>
  <c r="AS97" i="43"/>
  <c r="AS98" i="43"/>
  <c r="AS99" i="43"/>
  <c r="AS100" i="43"/>
  <c r="AS101" i="43"/>
  <c r="AS102" i="43"/>
  <c r="AS103" i="43"/>
  <c r="AS104" i="43"/>
  <c r="AS105" i="43"/>
  <c r="AS106" i="43"/>
  <c r="AS107" i="43"/>
  <c r="AS108" i="43"/>
  <c r="AS109" i="43"/>
  <c r="AS110" i="43"/>
  <c r="AS111" i="43"/>
  <c r="AS112" i="43"/>
  <c r="AS113" i="43"/>
  <c r="AS114" i="43"/>
  <c r="AS115" i="43"/>
  <c r="AS116" i="43"/>
  <c r="AS117" i="43"/>
  <c r="AS118" i="43"/>
  <c r="AS119" i="43"/>
  <c r="AS120" i="43"/>
  <c r="AS121" i="43"/>
  <c r="AS122" i="43"/>
  <c r="AS123" i="43"/>
  <c r="AS124" i="43"/>
  <c r="AS125" i="43"/>
  <c r="AS126" i="43"/>
  <c r="AS127" i="43"/>
  <c r="AS128" i="43"/>
  <c r="AS129" i="43"/>
  <c r="AS130" i="43"/>
  <c r="AS131" i="43"/>
  <c r="AS132" i="43"/>
  <c r="AS133" i="43"/>
  <c r="AS134" i="43"/>
  <c r="AS135" i="43"/>
  <c r="AS136" i="43"/>
  <c r="AS137" i="43"/>
  <c r="AS138" i="43"/>
  <c r="AS139" i="43"/>
  <c r="AS140" i="43"/>
  <c r="AS141" i="43"/>
  <c r="AS142" i="43"/>
  <c r="AS143" i="43"/>
  <c r="AS144" i="43"/>
  <c r="AS145" i="43"/>
  <c r="AS146" i="43"/>
  <c r="AS147" i="43"/>
  <c r="AS148" i="43"/>
  <c r="AS149" i="43"/>
  <c r="AS150" i="43"/>
  <c r="AS151" i="43"/>
  <c r="AS152" i="43"/>
  <c r="AS153" i="43"/>
  <c r="AS154" i="43"/>
  <c r="AS155" i="43"/>
  <c r="AS156" i="43"/>
  <c r="AS157" i="43"/>
  <c r="AS158" i="43"/>
  <c r="AS159" i="43"/>
  <c r="AS160" i="43"/>
  <c r="AS161" i="43"/>
  <c r="AS162" i="43"/>
  <c r="AS163" i="43"/>
  <c r="AS164" i="43"/>
  <c r="AS165" i="43"/>
  <c r="AS166" i="43"/>
  <c r="AS167" i="43"/>
  <c r="AS168" i="43"/>
  <c r="AS169" i="43"/>
  <c r="AS170" i="43"/>
  <c r="AS171" i="43"/>
  <c r="AS172" i="43"/>
  <c r="AS173" i="43"/>
  <c r="AS174" i="43"/>
  <c r="AS175" i="43"/>
  <c r="AS176" i="43"/>
  <c r="AS177" i="43"/>
  <c r="AS178" i="43"/>
  <c r="AS179" i="43"/>
  <c r="AS180" i="43"/>
  <c r="AS181" i="43"/>
  <c r="AS182" i="43"/>
  <c r="AS183" i="43"/>
  <c r="AS184" i="43"/>
  <c r="AS185" i="43"/>
  <c r="AS186" i="43"/>
  <c r="AS187" i="43"/>
  <c r="AS188" i="43"/>
  <c r="AS189" i="43"/>
  <c r="AS190" i="43"/>
  <c r="AS191" i="43"/>
  <c r="AS192" i="43"/>
  <c r="AS193" i="43"/>
  <c r="AS194" i="43"/>
  <c r="AS195" i="43"/>
  <c r="AS196" i="43"/>
  <c r="AS197" i="43"/>
  <c r="AS198" i="43"/>
  <c r="AS199" i="43"/>
  <c r="AS200" i="43"/>
  <c r="AS201" i="43"/>
  <c r="AS202" i="43"/>
  <c r="AS203" i="43"/>
  <c r="AS204" i="43"/>
  <c r="AS205" i="43"/>
  <c r="AS206" i="43"/>
  <c r="AS207" i="43"/>
  <c r="AS208" i="43"/>
  <c r="AS209" i="43"/>
  <c r="AS210" i="43"/>
  <c r="AS211" i="43"/>
  <c r="AS212" i="43"/>
  <c r="AS213" i="43"/>
  <c r="AS214" i="43"/>
  <c r="AS215" i="43"/>
  <c r="AS216" i="43"/>
  <c r="AS217" i="43"/>
  <c r="AS218" i="43"/>
  <c r="AS219" i="43"/>
  <c r="AS220" i="43"/>
  <c r="AS221" i="43"/>
  <c r="AS222" i="43"/>
  <c r="AS223" i="43"/>
  <c r="AS224" i="43"/>
  <c r="AS225" i="43"/>
  <c r="AS226" i="43"/>
  <c r="AS227" i="43"/>
  <c r="AS228" i="43"/>
  <c r="AS229" i="43"/>
  <c r="AS2" i="43"/>
  <c r="AL3" i="43"/>
  <c r="AL4" i="43"/>
  <c r="AL5" i="43"/>
  <c r="AL6" i="43"/>
  <c r="AL7" i="43"/>
  <c r="AL8" i="43"/>
  <c r="AL9" i="43"/>
  <c r="AL10" i="43"/>
  <c r="AL11" i="43"/>
  <c r="AL12" i="43"/>
  <c r="AL13" i="43"/>
  <c r="AL14" i="43"/>
  <c r="AL15" i="43"/>
  <c r="AL16" i="43"/>
  <c r="AL17" i="43"/>
  <c r="AL18" i="43"/>
  <c r="AL19" i="43"/>
  <c r="AL20" i="43"/>
  <c r="AL21" i="43"/>
  <c r="AL22" i="43"/>
  <c r="AL23" i="43"/>
  <c r="AL24" i="43"/>
  <c r="AL25" i="43"/>
  <c r="AL26" i="43"/>
  <c r="AL27" i="43"/>
  <c r="AL28" i="43"/>
  <c r="AL29" i="43"/>
  <c r="AL30" i="43"/>
  <c r="AL31" i="43"/>
  <c r="AL32" i="43"/>
  <c r="AL33" i="43"/>
  <c r="AL34" i="43"/>
  <c r="AL35" i="43"/>
  <c r="AL36" i="43"/>
  <c r="AL37" i="43"/>
  <c r="AL38" i="43"/>
  <c r="AL39" i="43"/>
  <c r="AL40" i="43"/>
  <c r="AL41" i="43"/>
  <c r="AL42" i="43"/>
  <c r="AL43" i="43"/>
  <c r="AL44" i="43"/>
  <c r="AL45" i="43"/>
  <c r="AL46" i="43"/>
  <c r="AL47" i="43"/>
  <c r="AL48" i="43"/>
  <c r="AL49" i="43"/>
  <c r="AL50" i="43"/>
  <c r="AL51" i="43"/>
  <c r="AL52" i="43"/>
  <c r="AL53" i="43"/>
  <c r="AL54" i="43"/>
  <c r="AL55" i="43"/>
  <c r="AL56" i="43"/>
  <c r="AL57" i="43"/>
  <c r="AL58" i="43"/>
  <c r="AL59" i="43"/>
  <c r="AL60" i="43"/>
  <c r="AL61" i="43"/>
  <c r="AL62" i="43"/>
  <c r="AL63" i="43"/>
  <c r="AL64" i="43"/>
  <c r="AL65" i="43"/>
  <c r="AL66" i="43"/>
  <c r="AL67" i="43"/>
  <c r="AL68" i="43"/>
  <c r="AL69" i="43"/>
  <c r="AL70" i="43"/>
  <c r="AL71" i="43"/>
  <c r="AL72" i="43"/>
  <c r="AL73" i="43"/>
  <c r="AL74" i="43"/>
  <c r="AL75" i="43"/>
  <c r="AL76" i="43"/>
  <c r="AL77" i="43"/>
  <c r="AL78" i="43"/>
  <c r="AL79" i="43"/>
  <c r="AL80" i="43"/>
  <c r="AL81" i="43"/>
  <c r="AL82" i="43"/>
  <c r="AL83" i="43"/>
  <c r="AL84" i="43"/>
  <c r="AL85" i="43"/>
  <c r="AL86" i="43"/>
  <c r="AL87" i="43"/>
  <c r="AL88" i="43"/>
  <c r="AL89" i="43"/>
  <c r="AL90" i="43"/>
  <c r="AL91" i="43"/>
  <c r="AL92" i="43"/>
  <c r="AL93" i="43"/>
  <c r="AL94" i="43"/>
  <c r="AL95" i="43"/>
  <c r="AL96" i="43"/>
  <c r="AL97" i="43"/>
  <c r="AL98" i="43"/>
  <c r="AL99" i="43"/>
  <c r="AL100" i="43"/>
  <c r="AL101" i="43"/>
  <c r="AL102" i="43"/>
  <c r="AL103" i="43"/>
  <c r="AL104" i="43"/>
  <c r="AL105" i="43"/>
  <c r="AL106" i="43"/>
  <c r="AL107" i="43"/>
  <c r="AL108" i="43"/>
  <c r="AL109" i="43"/>
  <c r="AL110" i="43"/>
  <c r="AL111" i="43"/>
  <c r="AL112" i="43"/>
  <c r="AL113" i="43"/>
  <c r="AL114" i="43"/>
  <c r="AL115" i="43"/>
  <c r="AL116" i="43"/>
  <c r="AL117" i="43"/>
  <c r="AL118" i="43"/>
  <c r="AL119" i="43"/>
  <c r="AL120" i="43"/>
  <c r="AL121" i="43"/>
  <c r="AL122" i="43"/>
  <c r="AL123" i="43"/>
  <c r="AL124" i="43"/>
  <c r="AL125" i="43"/>
  <c r="AL126" i="43"/>
  <c r="AL127" i="43"/>
  <c r="AL128" i="43"/>
  <c r="AL129" i="43"/>
  <c r="AL130" i="43"/>
  <c r="AL131" i="43"/>
  <c r="AL132" i="43"/>
  <c r="AL133" i="43"/>
  <c r="AL134" i="43"/>
  <c r="AL135" i="43"/>
  <c r="AL136" i="43"/>
  <c r="AL137" i="43"/>
  <c r="AL138" i="43"/>
  <c r="AL139" i="43"/>
  <c r="AL140" i="43"/>
  <c r="AL141" i="43"/>
  <c r="AL142" i="43"/>
  <c r="AL143" i="43"/>
  <c r="AL144" i="43"/>
  <c r="AL145" i="43"/>
  <c r="AL146" i="43"/>
  <c r="AL147" i="43"/>
  <c r="AL148" i="43"/>
  <c r="AL149" i="43"/>
  <c r="AL150" i="43"/>
  <c r="AL151" i="43"/>
  <c r="AL152" i="43"/>
  <c r="AL153" i="43"/>
  <c r="AL154" i="43"/>
  <c r="AL155" i="43"/>
  <c r="AL156" i="43"/>
  <c r="AL157" i="43"/>
  <c r="AL158" i="43"/>
  <c r="AL159" i="43"/>
  <c r="AL160" i="43"/>
  <c r="AL161" i="43"/>
  <c r="AL162" i="43"/>
  <c r="AL163" i="43"/>
  <c r="AL164" i="43"/>
  <c r="AL165" i="43"/>
  <c r="AL166" i="43"/>
  <c r="AL167" i="43"/>
  <c r="AL168" i="43"/>
  <c r="AL169" i="43"/>
  <c r="AL170" i="43"/>
  <c r="AL171" i="43"/>
  <c r="AL172" i="43"/>
  <c r="AL173" i="43"/>
  <c r="AL174" i="43"/>
  <c r="AL175" i="43"/>
  <c r="AL176" i="43"/>
  <c r="AL177" i="43"/>
  <c r="AL178" i="43"/>
  <c r="AL179" i="43"/>
  <c r="AL180" i="43"/>
  <c r="AL181" i="43"/>
  <c r="AL182" i="43"/>
  <c r="AL183" i="43"/>
  <c r="AL184" i="43"/>
  <c r="AL185" i="43"/>
  <c r="AL186" i="43"/>
  <c r="AL187" i="43"/>
  <c r="AL188" i="43"/>
  <c r="AL189" i="43"/>
  <c r="AL190" i="43"/>
  <c r="AL191" i="43"/>
  <c r="AL192" i="43"/>
  <c r="AL193" i="43"/>
  <c r="AL194" i="43"/>
  <c r="AL195" i="43"/>
  <c r="AL196" i="43"/>
  <c r="AL197" i="43"/>
  <c r="AL198" i="43"/>
  <c r="AL199" i="43"/>
  <c r="AL200" i="43"/>
  <c r="AL201" i="43"/>
  <c r="AL202" i="43"/>
  <c r="AL203" i="43"/>
  <c r="AL204" i="43"/>
  <c r="AL205" i="43"/>
  <c r="AL206" i="43"/>
  <c r="AL207" i="43"/>
  <c r="AL208" i="43"/>
  <c r="AL209" i="43"/>
  <c r="AL210" i="43"/>
  <c r="AL211" i="43"/>
  <c r="AL212" i="43"/>
  <c r="AL213" i="43"/>
  <c r="AL214" i="43"/>
  <c r="AL215" i="43"/>
  <c r="AL216" i="43"/>
  <c r="AL217" i="43"/>
  <c r="AL218" i="43"/>
  <c r="AL219" i="43"/>
  <c r="AL220" i="43"/>
  <c r="AL221" i="43"/>
  <c r="AL222" i="43"/>
  <c r="AL223" i="43"/>
  <c r="AL224" i="43"/>
  <c r="AL225" i="43"/>
  <c r="AL226" i="43"/>
  <c r="AL227" i="43"/>
  <c r="AL228" i="43"/>
  <c r="AL229" i="43"/>
  <c r="AL2" i="43"/>
  <c r="AK3" i="43"/>
  <c r="AK4" i="43"/>
  <c r="AK5" i="43"/>
  <c r="AK6" i="43"/>
  <c r="AK7" i="43"/>
  <c r="AK8" i="43"/>
  <c r="AK9" i="43"/>
  <c r="AK10" i="43"/>
  <c r="AK11" i="43"/>
  <c r="AK12" i="43"/>
  <c r="AK13" i="43"/>
  <c r="AK14" i="43"/>
  <c r="AK15" i="43"/>
  <c r="AK16" i="43"/>
  <c r="AK17" i="43"/>
  <c r="AK18" i="43"/>
  <c r="AK19" i="43"/>
  <c r="AK20" i="43"/>
  <c r="AK21" i="43"/>
  <c r="AK22" i="43"/>
  <c r="AK23" i="43"/>
  <c r="AK24" i="43"/>
  <c r="AK25" i="43"/>
  <c r="AK26" i="43"/>
  <c r="AK27" i="43"/>
  <c r="AK28" i="43"/>
  <c r="AK29" i="43"/>
  <c r="AK30" i="43"/>
  <c r="AK31" i="43"/>
  <c r="AK32" i="43"/>
  <c r="AK33" i="43"/>
  <c r="AK34" i="43"/>
  <c r="AK35" i="43"/>
  <c r="AK36" i="43"/>
  <c r="AK37" i="43"/>
  <c r="AK38" i="43"/>
  <c r="AK39" i="43"/>
  <c r="AK40" i="43"/>
  <c r="AK41" i="43"/>
  <c r="AK42" i="43"/>
  <c r="AK43" i="43"/>
  <c r="AK44" i="43"/>
  <c r="AK45" i="43"/>
  <c r="AK46" i="43"/>
  <c r="AK47" i="43"/>
  <c r="AK48" i="43"/>
  <c r="AK49" i="43"/>
  <c r="AK50" i="43"/>
  <c r="AK51" i="43"/>
  <c r="AK52" i="43"/>
  <c r="AK53" i="43"/>
  <c r="AK54" i="43"/>
  <c r="AK55" i="43"/>
  <c r="AK56" i="43"/>
  <c r="AK57" i="43"/>
  <c r="AK58" i="43"/>
  <c r="AK59" i="43"/>
  <c r="AK60" i="43"/>
  <c r="AK61" i="43"/>
  <c r="AK62" i="43"/>
  <c r="AK63" i="43"/>
  <c r="AK64" i="43"/>
  <c r="AK65" i="43"/>
  <c r="AK66" i="43"/>
  <c r="AK67" i="43"/>
  <c r="AK68" i="43"/>
  <c r="AK69" i="43"/>
  <c r="AK70" i="43"/>
  <c r="AK71" i="43"/>
  <c r="AK72" i="43"/>
  <c r="AK73" i="43"/>
  <c r="AK74" i="43"/>
  <c r="AK75" i="43"/>
  <c r="AK76" i="43"/>
  <c r="AK77" i="43"/>
  <c r="AK78" i="43"/>
  <c r="AK79" i="43"/>
  <c r="AK80" i="43"/>
  <c r="AK81" i="43"/>
  <c r="AK82" i="43"/>
  <c r="AK83" i="43"/>
  <c r="AK84" i="43"/>
  <c r="AK85" i="43"/>
  <c r="AK86" i="43"/>
  <c r="AK87" i="43"/>
  <c r="AK88" i="43"/>
  <c r="AK89" i="43"/>
  <c r="AK90" i="43"/>
  <c r="AK91" i="43"/>
  <c r="AK92" i="43"/>
  <c r="AK93" i="43"/>
  <c r="AK94" i="43"/>
  <c r="AK95" i="43"/>
  <c r="AK96" i="43"/>
  <c r="AK97" i="43"/>
  <c r="AK98" i="43"/>
  <c r="AK99" i="43"/>
  <c r="AK100" i="43"/>
  <c r="AK101" i="43"/>
  <c r="AK102" i="43"/>
  <c r="AK103" i="43"/>
  <c r="AK104" i="43"/>
  <c r="AK105" i="43"/>
  <c r="AK106" i="43"/>
  <c r="AK107" i="43"/>
  <c r="AK108" i="43"/>
  <c r="AK109" i="43"/>
  <c r="AK110" i="43"/>
  <c r="AK111" i="43"/>
  <c r="AK112" i="43"/>
  <c r="AK113" i="43"/>
  <c r="AK114" i="43"/>
  <c r="AK115" i="43"/>
  <c r="AK116" i="43"/>
  <c r="AK117" i="43"/>
  <c r="AK118" i="43"/>
  <c r="AK119" i="43"/>
  <c r="AK120" i="43"/>
  <c r="AK121" i="43"/>
  <c r="AK122" i="43"/>
  <c r="AK123" i="43"/>
  <c r="AK124" i="43"/>
  <c r="AK125" i="43"/>
  <c r="AK126" i="43"/>
  <c r="AK127" i="43"/>
  <c r="AK128" i="43"/>
  <c r="AK129" i="43"/>
  <c r="AK130" i="43"/>
  <c r="AK131" i="43"/>
  <c r="AK132" i="43"/>
  <c r="AK133" i="43"/>
  <c r="AK134" i="43"/>
  <c r="AK135" i="43"/>
  <c r="AK136" i="43"/>
  <c r="AK137" i="43"/>
  <c r="AK138" i="43"/>
  <c r="AK139" i="43"/>
  <c r="AK140" i="43"/>
  <c r="AK141" i="43"/>
  <c r="AK142" i="43"/>
  <c r="AK143" i="43"/>
  <c r="AK144" i="43"/>
  <c r="AK145" i="43"/>
  <c r="AK146" i="43"/>
  <c r="AK147" i="43"/>
  <c r="AK148" i="43"/>
  <c r="AK149" i="43"/>
  <c r="AK150" i="43"/>
  <c r="AK151" i="43"/>
  <c r="AK152" i="43"/>
  <c r="AK153" i="43"/>
  <c r="AK154" i="43"/>
  <c r="AK155" i="43"/>
  <c r="AK156" i="43"/>
  <c r="AK157" i="43"/>
  <c r="AK158" i="43"/>
  <c r="AK159" i="43"/>
  <c r="AK160" i="43"/>
  <c r="AK161" i="43"/>
  <c r="AK162" i="43"/>
  <c r="AK163" i="43"/>
  <c r="AK164" i="43"/>
  <c r="AK165" i="43"/>
  <c r="AK166" i="43"/>
  <c r="AK167" i="43"/>
  <c r="AK168" i="43"/>
  <c r="AK169" i="43"/>
  <c r="AK170" i="43"/>
  <c r="AK171" i="43"/>
  <c r="AK172" i="43"/>
  <c r="AK173" i="43"/>
  <c r="AK174" i="43"/>
  <c r="AK175" i="43"/>
  <c r="AK176" i="43"/>
  <c r="AK177" i="43"/>
  <c r="AK178" i="43"/>
  <c r="AK179" i="43"/>
  <c r="AK180" i="43"/>
  <c r="AK181" i="43"/>
  <c r="AK182" i="43"/>
  <c r="AK183" i="43"/>
  <c r="AK184" i="43"/>
  <c r="AK185" i="43"/>
  <c r="AK186" i="43"/>
  <c r="AK187" i="43"/>
  <c r="AK188" i="43"/>
  <c r="AK189" i="43"/>
  <c r="AK190" i="43"/>
  <c r="AK191" i="43"/>
  <c r="AK192" i="43"/>
  <c r="AK193" i="43"/>
  <c r="AK194" i="43"/>
  <c r="AK195" i="43"/>
  <c r="AK196" i="43"/>
  <c r="AK197" i="43"/>
  <c r="AK198" i="43"/>
  <c r="AK199" i="43"/>
  <c r="AK200" i="43"/>
  <c r="AK201" i="43"/>
  <c r="AK202" i="43"/>
  <c r="AK203" i="43"/>
  <c r="AK204" i="43"/>
  <c r="AK205" i="43"/>
  <c r="AK206" i="43"/>
  <c r="AK207" i="43"/>
  <c r="AK208" i="43"/>
  <c r="AK209" i="43"/>
  <c r="AK210" i="43"/>
  <c r="AK211" i="43"/>
  <c r="AK212" i="43"/>
  <c r="AK213" i="43"/>
  <c r="AK214" i="43"/>
  <c r="AK215" i="43"/>
  <c r="AK216" i="43"/>
  <c r="AK217" i="43"/>
  <c r="AK218" i="43"/>
  <c r="AK219" i="43"/>
  <c r="AK220" i="43"/>
  <c r="AK221" i="43"/>
  <c r="AK222" i="43"/>
  <c r="AK223" i="43"/>
  <c r="AK224" i="43"/>
  <c r="AK225" i="43"/>
  <c r="AK226" i="43"/>
  <c r="AK227" i="43"/>
  <c r="AK228" i="43"/>
  <c r="AK229" i="43"/>
  <c r="AK2" i="43"/>
  <c r="AJ3" i="43"/>
  <c r="AJ4" i="43"/>
  <c r="AJ5" i="43"/>
  <c r="AJ6" i="43"/>
  <c r="AJ7" i="43"/>
  <c r="AJ8" i="43"/>
  <c r="AJ9" i="43"/>
  <c r="AJ10" i="43"/>
  <c r="AJ11" i="43"/>
  <c r="AJ12" i="43"/>
  <c r="AJ13" i="43"/>
  <c r="AJ14" i="43"/>
  <c r="AJ15" i="43"/>
  <c r="AJ16" i="43"/>
  <c r="AJ17" i="43"/>
  <c r="AJ18" i="43"/>
  <c r="AJ19" i="43"/>
  <c r="AJ20" i="43"/>
  <c r="AJ21" i="43"/>
  <c r="AJ22" i="43"/>
  <c r="AJ23" i="43"/>
  <c r="AJ24" i="43"/>
  <c r="AJ25" i="43"/>
  <c r="AJ26" i="43"/>
  <c r="AJ27" i="43"/>
  <c r="AJ28" i="43"/>
  <c r="AJ29" i="43"/>
  <c r="AJ30" i="43"/>
  <c r="AJ31" i="43"/>
  <c r="AJ32" i="43"/>
  <c r="AJ33" i="43"/>
  <c r="AJ34" i="43"/>
  <c r="AJ35" i="43"/>
  <c r="AJ36" i="43"/>
  <c r="AJ37" i="43"/>
  <c r="AJ38" i="43"/>
  <c r="AJ39" i="43"/>
  <c r="AJ40" i="43"/>
  <c r="AJ41" i="43"/>
  <c r="AJ42" i="43"/>
  <c r="AJ43" i="43"/>
  <c r="AJ44" i="43"/>
  <c r="AJ45" i="43"/>
  <c r="AJ46" i="43"/>
  <c r="AJ47" i="43"/>
  <c r="AJ48" i="43"/>
  <c r="AJ49" i="43"/>
  <c r="AJ50" i="43"/>
  <c r="AJ51" i="43"/>
  <c r="AJ52" i="43"/>
  <c r="AJ53" i="43"/>
  <c r="AJ54" i="43"/>
  <c r="AJ55" i="43"/>
  <c r="AJ56" i="43"/>
  <c r="AJ57" i="43"/>
  <c r="AJ58" i="43"/>
  <c r="AJ59" i="43"/>
  <c r="AJ60" i="43"/>
  <c r="AJ61" i="43"/>
  <c r="AJ62" i="43"/>
  <c r="AJ63" i="43"/>
  <c r="AJ64" i="43"/>
  <c r="AJ65" i="43"/>
  <c r="AJ66" i="43"/>
  <c r="AJ67" i="43"/>
  <c r="AJ68" i="43"/>
  <c r="AJ69" i="43"/>
  <c r="AJ70" i="43"/>
  <c r="AJ71" i="43"/>
  <c r="AJ72" i="43"/>
  <c r="AJ73" i="43"/>
  <c r="AJ74" i="43"/>
  <c r="AJ75" i="43"/>
  <c r="AJ76" i="43"/>
  <c r="AJ77" i="43"/>
  <c r="AJ78" i="43"/>
  <c r="AJ79" i="43"/>
  <c r="AJ80" i="43"/>
  <c r="AJ81" i="43"/>
  <c r="AJ82" i="43"/>
  <c r="AJ83" i="43"/>
  <c r="AJ84" i="43"/>
  <c r="AJ85" i="43"/>
  <c r="AJ86" i="43"/>
  <c r="AJ87" i="43"/>
  <c r="AJ88" i="43"/>
  <c r="AJ89" i="43"/>
  <c r="AJ90" i="43"/>
  <c r="AJ91" i="43"/>
  <c r="AJ92" i="43"/>
  <c r="AJ93" i="43"/>
  <c r="AJ94" i="43"/>
  <c r="AJ95" i="43"/>
  <c r="AJ96" i="43"/>
  <c r="AJ97" i="43"/>
  <c r="AJ98" i="43"/>
  <c r="AJ99" i="43"/>
  <c r="AJ100" i="43"/>
  <c r="AJ101" i="43"/>
  <c r="AJ102" i="43"/>
  <c r="AJ103" i="43"/>
  <c r="AJ104" i="43"/>
  <c r="AJ105" i="43"/>
  <c r="AJ106" i="43"/>
  <c r="AJ107" i="43"/>
  <c r="AJ108" i="43"/>
  <c r="AJ109" i="43"/>
  <c r="AJ110" i="43"/>
  <c r="AJ111" i="43"/>
  <c r="AJ112" i="43"/>
  <c r="AJ113" i="43"/>
  <c r="AJ114" i="43"/>
  <c r="AJ115" i="43"/>
  <c r="AJ116" i="43"/>
  <c r="AJ117" i="43"/>
  <c r="AJ118" i="43"/>
  <c r="AJ119" i="43"/>
  <c r="AJ120" i="43"/>
  <c r="AJ121" i="43"/>
  <c r="AJ122" i="43"/>
  <c r="AJ123" i="43"/>
  <c r="AJ124" i="43"/>
  <c r="AJ125" i="43"/>
  <c r="AJ126" i="43"/>
  <c r="AJ127" i="43"/>
  <c r="AJ128" i="43"/>
  <c r="AJ129" i="43"/>
  <c r="AJ130" i="43"/>
  <c r="AJ131" i="43"/>
  <c r="AJ132" i="43"/>
  <c r="AJ133" i="43"/>
  <c r="AJ134" i="43"/>
  <c r="AJ135" i="43"/>
  <c r="AJ136" i="43"/>
  <c r="AJ137" i="43"/>
  <c r="AJ138" i="43"/>
  <c r="AJ139" i="43"/>
  <c r="AJ140" i="43"/>
  <c r="AJ141" i="43"/>
  <c r="AJ142" i="43"/>
  <c r="AJ143" i="43"/>
  <c r="AJ144" i="43"/>
  <c r="AJ145" i="43"/>
  <c r="AJ146" i="43"/>
  <c r="AJ147" i="43"/>
  <c r="AJ148" i="43"/>
  <c r="AJ149" i="43"/>
  <c r="AJ150" i="43"/>
  <c r="AJ151" i="43"/>
  <c r="AJ152" i="43"/>
  <c r="AJ153" i="43"/>
  <c r="AJ154" i="43"/>
  <c r="AJ155" i="43"/>
  <c r="AJ156" i="43"/>
  <c r="AJ157" i="43"/>
  <c r="AJ158" i="43"/>
  <c r="AJ159" i="43"/>
  <c r="AJ160" i="43"/>
  <c r="AJ161" i="43"/>
  <c r="AJ162" i="43"/>
  <c r="AJ163" i="43"/>
  <c r="AJ164" i="43"/>
  <c r="AJ165" i="43"/>
  <c r="AJ166" i="43"/>
  <c r="AJ167" i="43"/>
  <c r="AJ168" i="43"/>
  <c r="AJ169" i="43"/>
  <c r="AJ170" i="43"/>
  <c r="AJ171" i="43"/>
  <c r="AJ172" i="43"/>
  <c r="AJ173" i="43"/>
  <c r="AJ174" i="43"/>
  <c r="AJ175" i="43"/>
  <c r="AJ176" i="43"/>
  <c r="AJ177" i="43"/>
  <c r="AJ178" i="43"/>
  <c r="AJ179" i="43"/>
  <c r="AJ180" i="43"/>
  <c r="AJ181" i="43"/>
  <c r="AJ182" i="43"/>
  <c r="AJ183" i="43"/>
  <c r="AJ184" i="43"/>
  <c r="AJ185" i="43"/>
  <c r="AJ186" i="43"/>
  <c r="AJ187" i="43"/>
  <c r="AJ188" i="43"/>
  <c r="AJ189" i="43"/>
  <c r="AJ190" i="43"/>
  <c r="AJ191" i="43"/>
  <c r="AJ192" i="43"/>
  <c r="AJ193" i="43"/>
  <c r="AJ194" i="43"/>
  <c r="AJ195" i="43"/>
  <c r="AJ196" i="43"/>
  <c r="AJ197" i="43"/>
  <c r="AJ198" i="43"/>
  <c r="AJ199" i="43"/>
  <c r="AJ200" i="43"/>
  <c r="AJ201" i="43"/>
  <c r="AJ202" i="43"/>
  <c r="AJ203" i="43"/>
  <c r="AJ204" i="43"/>
  <c r="AJ205" i="43"/>
  <c r="AJ206" i="43"/>
  <c r="AJ207" i="43"/>
  <c r="AJ208" i="43"/>
  <c r="AJ209" i="43"/>
  <c r="AJ210" i="43"/>
  <c r="AJ211" i="43"/>
  <c r="AJ212" i="43"/>
  <c r="AJ213" i="43"/>
  <c r="AJ214" i="43"/>
  <c r="AJ215" i="43"/>
  <c r="AJ216" i="43"/>
  <c r="AJ217" i="43"/>
  <c r="AJ218" i="43"/>
  <c r="AJ219" i="43"/>
  <c r="AJ220" i="43"/>
  <c r="AJ221" i="43"/>
  <c r="AJ222" i="43"/>
  <c r="AJ223" i="43"/>
  <c r="AJ224" i="43"/>
  <c r="AJ225" i="43"/>
  <c r="AJ226" i="43"/>
  <c r="AJ227" i="43"/>
  <c r="AJ228" i="43"/>
  <c r="AJ229" i="43"/>
  <c r="AJ2" i="43"/>
  <c r="AI3" i="43"/>
  <c r="AI4" i="43"/>
  <c r="AI5" i="43"/>
  <c r="AI6" i="43"/>
  <c r="AI7" i="43"/>
  <c r="AI8" i="43"/>
  <c r="AI9" i="43"/>
  <c r="AI10" i="43"/>
  <c r="AI11" i="43"/>
  <c r="AI12" i="43"/>
  <c r="AI13" i="43"/>
  <c r="AI14" i="43"/>
  <c r="AI15" i="43"/>
  <c r="AI16" i="43"/>
  <c r="AI17" i="43"/>
  <c r="AI18" i="43"/>
  <c r="AI19" i="43"/>
  <c r="AI20" i="43"/>
  <c r="AI21" i="43"/>
  <c r="AI22" i="43"/>
  <c r="AI23" i="43"/>
  <c r="AI24" i="43"/>
  <c r="AI25" i="43"/>
  <c r="AI26" i="43"/>
  <c r="AI27" i="43"/>
  <c r="AI28" i="43"/>
  <c r="AI29" i="43"/>
  <c r="AI30" i="43"/>
  <c r="AI31" i="43"/>
  <c r="AI32" i="43"/>
  <c r="AI33" i="43"/>
  <c r="AI34" i="43"/>
  <c r="AI35" i="43"/>
  <c r="AI36" i="43"/>
  <c r="AI37" i="43"/>
  <c r="AI38" i="43"/>
  <c r="AI39" i="43"/>
  <c r="AI40" i="43"/>
  <c r="AI41" i="43"/>
  <c r="AI42" i="43"/>
  <c r="AI43" i="43"/>
  <c r="AI44" i="43"/>
  <c r="AI45" i="43"/>
  <c r="AI46" i="43"/>
  <c r="AI47" i="43"/>
  <c r="AI48" i="43"/>
  <c r="AI49" i="43"/>
  <c r="AI50" i="43"/>
  <c r="AI51" i="43"/>
  <c r="AI52" i="43"/>
  <c r="AI53" i="43"/>
  <c r="AI54" i="43"/>
  <c r="AI55" i="43"/>
  <c r="AI56" i="43"/>
  <c r="AI57" i="43"/>
  <c r="AI58" i="43"/>
  <c r="AI59" i="43"/>
  <c r="AI60" i="43"/>
  <c r="AI61" i="43"/>
  <c r="AI62" i="43"/>
  <c r="AI63" i="43"/>
  <c r="AI64" i="43"/>
  <c r="AI65" i="43"/>
  <c r="AI66" i="43"/>
  <c r="AI67" i="43"/>
  <c r="AI68" i="43"/>
  <c r="AI69" i="43"/>
  <c r="AI70" i="43"/>
  <c r="AI71" i="43"/>
  <c r="AI72" i="43"/>
  <c r="AI73" i="43"/>
  <c r="AI74" i="43"/>
  <c r="AI75" i="43"/>
  <c r="AI76" i="43"/>
  <c r="AI77" i="43"/>
  <c r="AI78" i="43"/>
  <c r="AI79" i="43"/>
  <c r="AI80" i="43"/>
  <c r="AI81" i="43"/>
  <c r="AI82" i="43"/>
  <c r="AI83" i="43"/>
  <c r="AI84" i="43"/>
  <c r="AI85" i="43"/>
  <c r="AI86" i="43"/>
  <c r="AI87" i="43"/>
  <c r="AI88" i="43"/>
  <c r="AI89" i="43"/>
  <c r="AI90" i="43"/>
  <c r="AI91" i="43"/>
  <c r="AI92" i="43"/>
  <c r="AI93" i="43"/>
  <c r="AI94" i="43"/>
  <c r="AI95" i="43"/>
  <c r="AI96" i="43"/>
  <c r="AI97" i="43"/>
  <c r="AI98" i="43"/>
  <c r="AI99" i="43"/>
  <c r="AI100" i="43"/>
  <c r="AI101" i="43"/>
  <c r="AI102" i="43"/>
  <c r="AI103" i="43"/>
  <c r="AI104" i="43"/>
  <c r="AI105" i="43"/>
  <c r="AI106" i="43"/>
  <c r="AI107" i="43"/>
  <c r="AI108" i="43"/>
  <c r="AI109" i="43"/>
  <c r="AI110" i="43"/>
  <c r="AI111" i="43"/>
  <c r="AI112" i="43"/>
  <c r="AI113" i="43"/>
  <c r="AI114" i="43"/>
  <c r="AI115" i="43"/>
  <c r="AI116" i="43"/>
  <c r="AI117" i="43"/>
  <c r="AI118" i="43"/>
  <c r="AI119" i="43"/>
  <c r="AI120" i="43"/>
  <c r="AI121" i="43"/>
  <c r="AI122" i="43"/>
  <c r="AI123" i="43"/>
  <c r="AI124" i="43"/>
  <c r="AI125" i="43"/>
  <c r="AI126" i="43"/>
  <c r="AI127" i="43"/>
  <c r="AI128" i="43"/>
  <c r="AI129" i="43"/>
  <c r="AI130" i="43"/>
  <c r="AI131" i="43"/>
  <c r="AI132" i="43"/>
  <c r="AI133" i="43"/>
  <c r="AI134" i="43"/>
  <c r="AI135" i="43"/>
  <c r="AI136" i="43"/>
  <c r="AI137" i="43"/>
  <c r="AI138" i="43"/>
  <c r="AI139" i="43"/>
  <c r="AI140" i="43"/>
  <c r="AI141" i="43"/>
  <c r="AI142" i="43"/>
  <c r="AI143" i="43"/>
  <c r="AI144" i="43"/>
  <c r="AI145" i="43"/>
  <c r="AI146" i="43"/>
  <c r="AI147" i="43"/>
  <c r="AI148" i="43"/>
  <c r="AI149" i="43"/>
  <c r="AI150" i="43"/>
  <c r="AI151" i="43"/>
  <c r="AI152" i="43"/>
  <c r="AI153" i="43"/>
  <c r="AI154" i="43"/>
  <c r="AI155" i="43"/>
  <c r="AI156" i="43"/>
  <c r="AI157" i="43"/>
  <c r="AI158" i="43"/>
  <c r="AI159" i="43"/>
  <c r="AI160" i="43"/>
  <c r="AI161" i="43"/>
  <c r="AI162" i="43"/>
  <c r="AI163" i="43"/>
  <c r="AI164" i="43"/>
  <c r="AI165" i="43"/>
  <c r="AI166" i="43"/>
  <c r="AI167" i="43"/>
  <c r="AI168" i="43"/>
  <c r="AI169" i="43"/>
  <c r="AI170" i="43"/>
  <c r="AI171" i="43"/>
  <c r="AI172" i="43"/>
  <c r="AI173" i="43"/>
  <c r="AI174" i="43"/>
  <c r="AI175" i="43"/>
  <c r="AI176" i="43"/>
  <c r="AI177" i="43"/>
  <c r="AI178" i="43"/>
  <c r="AI179" i="43"/>
  <c r="AI180" i="43"/>
  <c r="AI181" i="43"/>
  <c r="AI182" i="43"/>
  <c r="AI183" i="43"/>
  <c r="AI184" i="43"/>
  <c r="AI185" i="43"/>
  <c r="AI186" i="43"/>
  <c r="AI187" i="43"/>
  <c r="AI188" i="43"/>
  <c r="AI189" i="43"/>
  <c r="AI190" i="43"/>
  <c r="AI191" i="43"/>
  <c r="AI192" i="43"/>
  <c r="AI193" i="43"/>
  <c r="AI194" i="43"/>
  <c r="AI195" i="43"/>
  <c r="AI196" i="43"/>
  <c r="AI197" i="43"/>
  <c r="AI198" i="43"/>
  <c r="AI199" i="43"/>
  <c r="AI200" i="43"/>
  <c r="AI201" i="43"/>
  <c r="AI202" i="43"/>
  <c r="AI203" i="43"/>
  <c r="AI204" i="43"/>
  <c r="AI205" i="43"/>
  <c r="AI206" i="43"/>
  <c r="AI207" i="43"/>
  <c r="AI208" i="43"/>
  <c r="AI209" i="43"/>
  <c r="AI210" i="43"/>
  <c r="AI211" i="43"/>
  <c r="AI212" i="43"/>
  <c r="AI213" i="43"/>
  <c r="AI214" i="43"/>
  <c r="AI215" i="43"/>
  <c r="AI216" i="43"/>
  <c r="AI217" i="43"/>
  <c r="AI218" i="43"/>
  <c r="AI219" i="43"/>
  <c r="AI220" i="43"/>
  <c r="AI221" i="43"/>
  <c r="AI222" i="43"/>
  <c r="AI223" i="43"/>
  <c r="AI224" i="43"/>
  <c r="AI225" i="43"/>
  <c r="AI226" i="43"/>
  <c r="AI227" i="43"/>
  <c r="AI228" i="43"/>
  <c r="AI229" i="43"/>
  <c r="AI2" i="43"/>
  <c r="AH3" i="43"/>
  <c r="AH4" i="43"/>
  <c r="AH5" i="43"/>
  <c r="AH6" i="43"/>
  <c r="AH7" i="43"/>
  <c r="AH8" i="43"/>
  <c r="AH9" i="43"/>
  <c r="AH10" i="43"/>
  <c r="AH11" i="43"/>
  <c r="AH12" i="43"/>
  <c r="AH13" i="43"/>
  <c r="AH14" i="43"/>
  <c r="AH15" i="43"/>
  <c r="AH16" i="43"/>
  <c r="AH17" i="43"/>
  <c r="AH18" i="43"/>
  <c r="AH19" i="43"/>
  <c r="AH20" i="43"/>
  <c r="AH21" i="43"/>
  <c r="AH22" i="43"/>
  <c r="AH23" i="43"/>
  <c r="AH24" i="43"/>
  <c r="AH25" i="43"/>
  <c r="AH26" i="43"/>
  <c r="AH27" i="43"/>
  <c r="AH28" i="43"/>
  <c r="AH29" i="43"/>
  <c r="AH30" i="43"/>
  <c r="AH31" i="43"/>
  <c r="AH32" i="43"/>
  <c r="AH33" i="43"/>
  <c r="AH34" i="43"/>
  <c r="AH35" i="43"/>
  <c r="AH36" i="43"/>
  <c r="AH37" i="43"/>
  <c r="AH38" i="43"/>
  <c r="AH39" i="43"/>
  <c r="AH40" i="43"/>
  <c r="AH41" i="43"/>
  <c r="AH42" i="43"/>
  <c r="AH43" i="43"/>
  <c r="AH44" i="43"/>
  <c r="AH45" i="43"/>
  <c r="AH46" i="43"/>
  <c r="AH47" i="43"/>
  <c r="AH48" i="43"/>
  <c r="AH49" i="43"/>
  <c r="AH50" i="43"/>
  <c r="AH51" i="43"/>
  <c r="AH52" i="43"/>
  <c r="AH53" i="43"/>
  <c r="AH54" i="43"/>
  <c r="AH55" i="43"/>
  <c r="AH56" i="43"/>
  <c r="AH57" i="43"/>
  <c r="AH58" i="43"/>
  <c r="AH59" i="43"/>
  <c r="AH60" i="43"/>
  <c r="AH61" i="43"/>
  <c r="AH62" i="43"/>
  <c r="AH63" i="43"/>
  <c r="AH64" i="43"/>
  <c r="AH65" i="43"/>
  <c r="AH66" i="43"/>
  <c r="AH67" i="43"/>
  <c r="AH68" i="43"/>
  <c r="AH69" i="43"/>
  <c r="AH70" i="43"/>
  <c r="AH71" i="43"/>
  <c r="AH72" i="43"/>
  <c r="AH73" i="43"/>
  <c r="AH74" i="43"/>
  <c r="AH75" i="43"/>
  <c r="AH76" i="43"/>
  <c r="AH77" i="43"/>
  <c r="AH78" i="43"/>
  <c r="AH79" i="43"/>
  <c r="AH80" i="43"/>
  <c r="AH81" i="43"/>
  <c r="AH82" i="43"/>
  <c r="AH83" i="43"/>
  <c r="AH84" i="43"/>
  <c r="AH85" i="43"/>
  <c r="AH86" i="43"/>
  <c r="AH87" i="43"/>
  <c r="AH88" i="43"/>
  <c r="AH89" i="43"/>
  <c r="AH90" i="43"/>
  <c r="AH91" i="43"/>
  <c r="AH92" i="43"/>
  <c r="AH93" i="43"/>
  <c r="AH94" i="43"/>
  <c r="AH95" i="43"/>
  <c r="AH96" i="43"/>
  <c r="AH97" i="43"/>
  <c r="AH98" i="43"/>
  <c r="AH99" i="43"/>
  <c r="AH100" i="43"/>
  <c r="AH101" i="43"/>
  <c r="AH102" i="43"/>
  <c r="AH103" i="43"/>
  <c r="AH104" i="43"/>
  <c r="AH105" i="43"/>
  <c r="AH106" i="43"/>
  <c r="AH107" i="43"/>
  <c r="AH108" i="43"/>
  <c r="AH109" i="43"/>
  <c r="AH110" i="43"/>
  <c r="AH111" i="43"/>
  <c r="AH112" i="43"/>
  <c r="AH113" i="43"/>
  <c r="AH114" i="43"/>
  <c r="AH115" i="43"/>
  <c r="AH116" i="43"/>
  <c r="AH117" i="43"/>
  <c r="AH118" i="43"/>
  <c r="AH119" i="43"/>
  <c r="AH120" i="43"/>
  <c r="AH121" i="43"/>
  <c r="AH122" i="43"/>
  <c r="AH123" i="43"/>
  <c r="AH124" i="43"/>
  <c r="AH125" i="43"/>
  <c r="AH126" i="43"/>
  <c r="AH127" i="43"/>
  <c r="AH128" i="43"/>
  <c r="AH129" i="43"/>
  <c r="AH130" i="43"/>
  <c r="AH131" i="43"/>
  <c r="AH132" i="43"/>
  <c r="AH133" i="43"/>
  <c r="AH134" i="43"/>
  <c r="AH135" i="43"/>
  <c r="AH136" i="43"/>
  <c r="AH137" i="43"/>
  <c r="AH138" i="43"/>
  <c r="AH139" i="43"/>
  <c r="AH140" i="43"/>
  <c r="AH141" i="43"/>
  <c r="AH142" i="43"/>
  <c r="AH143" i="43"/>
  <c r="AH144" i="43"/>
  <c r="AH145" i="43"/>
  <c r="AH146" i="43"/>
  <c r="AH147" i="43"/>
  <c r="AH148" i="43"/>
  <c r="AH149" i="43"/>
  <c r="AH150" i="43"/>
  <c r="AH151" i="43"/>
  <c r="AH152" i="43"/>
  <c r="AH153" i="43"/>
  <c r="AH154" i="43"/>
  <c r="AH155" i="43"/>
  <c r="AH156" i="43"/>
  <c r="AH157" i="43"/>
  <c r="AH158" i="43"/>
  <c r="AH159" i="43"/>
  <c r="AH160" i="43"/>
  <c r="AH161" i="43"/>
  <c r="AH162" i="43"/>
  <c r="AH163" i="43"/>
  <c r="AH164" i="43"/>
  <c r="AH165" i="43"/>
  <c r="AH166" i="43"/>
  <c r="AH167" i="43"/>
  <c r="AH168" i="43"/>
  <c r="AH169" i="43"/>
  <c r="AH170" i="43"/>
  <c r="AH171" i="43"/>
  <c r="AH172" i="43"/>
  <c r="AH173" i="43"/>
  <c r="AH174" i="43"/>
  <c r="AH175" i="43"/>
  <c r="AH176" i="43"/>
  <c r="AH177" i="43"/>
  <c r="AH178" i="43"/>
  <c r="AH179" i="43"/>
  <c r="AH180" i="43"/>
  <c r="AH181" i="43"/>
  <c r="AH182" i="43"/>
  <c r="AH183" i="43"/>
  <c r="AH184" i="43"/>
  <c r="AH185" i="43"/>
  <c r="AH186" i="43"/>
  <c r="AH187" i="43"/>
  <c r="AH188" i="43"/>
  <c r="AH189" i="43"/>
  <c r="AH190" i="43"/>
  <c r="AH191" i="43"/>
  <c r="AH192" i="43"/>
  <c r="AH193" i="43"/>
  <c r="AH194" i="43"/>
  <c r="AH195" i="43"/>
  <c r="AH196" i="43"/>
  <c r="AH197" i="43"/>
  <c r="AH198" i="43"/>
  <c r="AH199" i="43"/>
  <c r="AH200" i="43"/>
  <c r="AH201" i="43"/>
  <c r="AH202" i="43"/>
  <c r="AH203" i="43"/>
  <c r="AH204" i="43"/>
  <c r="AH205" i="43"/>
  <c r="AH206" i="43"/>
  <c r="AH207" i="43"/>
  <c r="AH208" i="43"/>
  <c r="AH209" i="43"/>
  <c r="AH210" i="43"/>
  <c r="AH211" i="43"/>
  <c r="AH212" i="43"/>
  <c r="AH213" i="43"/>
  <c r="AH214" i="43"/>
  <c r="AH215" i="43"/>
  <c r="AH216" i="43"/>
  <c r="AH217" i="43"/>
  <c r="AH218" i="43"/>
  <c r="AH219" i="43"/>
  <c r="AH220" i="43"/>
  <c r="AH221" i="43"/>
  <c r="AH222" i="43"/>
  <c r="AH223" i="43"/>
  <c r="AH224" i="43"/>
  <c r="AH225" i="43"/>
  <c r="AH226" i="43"/>
  <c r="AH227" i="43"/>
  <c r="AH228" i="43"/>
  <c r="AH229" i="43"/>
  <c r="AH2" i="43"/>
  <c r="AF3" i="43"/>
  <c r="AF4" i="43"/>
  <c r="AF5" i="43"/>
  <c r="AF6" i="43"/>
  <c r="AF7" i="43"/>
  <c r="AF8" i="43"/>
  <c r="AF9" i="43"/>
  <c r="AF10" i="43"/>
  <c r="AF11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AF25" i="43"/>
  <c r="AF26" i="43"/>
  <c r="AF27" i="43"/>
  <c r="AF28" i="43"/>
  <c r="AF29" i="43"/>
  <c r="AF30" i="43"/>
  <c r="AF31" i="43"/>
  <c r="AF32" i="43"/>
  <c r="AF33" i="43"/>
  <c r="AF34" i="43"/>
  <c r="AF35" i="43"/>
  <c r="AF36" i="43"/>
  <c r="AF37" i="43"/>
  <c r="AF38" i="43"/>
  <c r="AF39" i="43"/>
  <c r="AF40" i="43"/>
  <c r="AF41" i="43"/>
  <c r="AF42" i="43"/>
  <c r="AF43" i="43"/>
  <c r="AF44" i="43"/>
  <c r="AF45" i="43"/>
  <c r="AF46" i="43"/>
  <c r="AF47" i="43"/>
  <c r="AF48" i="43"/>
  <c r="AF49" i="43"/>
  <c r="AF50" i="43"/>
  <c r="AF51" i="43"/>
  <c r="AF52" i="43"/>
  <c r="AF53" i="43"/>
  <c r="AF54" i="43"/>
  <c r="AF55" i="43"/>
  <c r="AF56" i="43"/>
  <c r="AF57" i="43"/>
  <c r="AF58" i="43"/>
  <c r="AF59" i="43"/>
  <c r="AF60" i="43"/>
  <c r="AF61" i="43"/>
  <c r="AF62" i="43"/>
  <c r="AF63" i="43"/>
  <c r="AF64" i="43"/>
  <c r="AF65" i="43"/>
  <c r="AF66" i="43"/>
  <c r="AF67" i="43"/>
  <c r="AF68" i="43"/>
  <c r="AF69" i="43"/>
  <c r="AF70" i="43"/>
  <c r="AF71" i="43"/>
  <c r="AF72" i="43"/>
  <c r="AF73" i="43"/>
  <c r="AF74" i="43"/>
  <c r="AF75" i="43"/>
  <c r="AF76" i="43"/>
  <c r="AF77" i="43"/>
  <c r="AF78" i="43"/>
  <c r="AF79" i="43"/>
  <c r="AF80" i="43"/>
  <c r="AF81" i="43"/>
  <c r="AF82" i="43"/>
  <c r="AF83" i="43"/>
  <c r="AF84" i="43"/>
  <c r="AF85" i="43"/>
  <c r="AF86" i="43"/>
  <c r="AF87" i="43"/>
  <c r="AF88" i="43"/>
  <c r="AF89" i="43"/>
  <c r="AF90" i="43"/>
  <c r="AF91" i="43"/>
  <c r="AF92" i="43"/>
  <c r="AF93" i="43"/>
  <c r="AF94" i="43"/>
  <c r="AF95" i="43"/>
  <c r="AF96" i="43"/>
  <c r="AF97" i="43"/>
  <c r="AF98" i="43"/>
  <c r="AF99" i="43"/>
  <c r="AF100" i="43"/>
  <c r="AF101" i="43"/>
  <c r="AF102" i="43"/>
  <c r="AF103" i="43"/>
  <c r="AF104" i="43"/>
  <c r="AF105" i="43"/>
  <c r="AF106" i="43"/>
  <c r="AF107" i="43"/>
  <c r="AF108" i="43"/>
  <c r="AF109" i="43"/>
  <c r="AF110" i="43"/>
  <c r="AF111" i="43"/>
  <c r="AF112" i="43"/>
  <c r="AF113" i="43"/>
  <c r="AF114" i="43"/>
  <c r="AF115" i="43"/>
  <c r="AF116" i="43"/>
  <c r="AF117" i="43"/>
  <c r="AF118" i="43"/>
  <c r="AF119" i="43"/>
  <c r="AF120" i="43"/>
  <c r="AF121" i="43"/>
  <c r="AF122" i="43"/>
  <c r="AF123" i="43"/>
  <c r="AF124" i="43"/>
  <c r="AF125" i="43"/>
  <c r="AF126" i="43"/>
  <c r="AF127" i="43"/>
  <c r="AF128" i="43"/>
  <c r="AF129" i="43"/>
  <c r="AF130" i="43"/>
  <c r="AF131" i="43"/>
  <c r="AF132" i="43"/>
  <c r="AF133" i="43"/>
  <c r="AF134" i="43"/>
  <c r="AF135" i="43"/>
  <c r="AF136" i="43"/>
  <c r="AF137" i="43"/>
  <c r="AF138" i="43"/>
  <c r="AF139" i="43"/>
  <c r="AF140" i="43"/>
  <c r="AF141" i="43"/>
  <c r="AF142" i="43"/>
  <c r="AF143" i="43"/>
  <c r="AF144" i="43"/>
  <c r="AF145" i="43"/>
  <c r="AF146" i="43"/>
  <c r="AF147" i="43"/>
  <c r="AF148" i="43"/>
  <c r="AF149" i="43"/>
  <c r="AF150" i="43"/>
  <c r="AF151" i="43"/>
  <c r="AF152" i="43"/>
  <c r="AF153" i="43"/>
  <c r="AF154" i="43"/>
  <c r="AF155" i="43"/>
  <c r="AF156" i="43"/>
  <c r="AF157" i="43"/>
  <c r="AF158" i="43"/>
  <c r="AF159" i="43"/>
  <c r="AF160" i="43"/>
  <c r="AF161" i="43"/>
  <c r="AF162" i="43"/>
  <c r="AF163" i="43"/>
  <c r="AF164" i="43"/>
  <c r="AF165" i="43"/>
  <c r="AF166" i="43"/>
  <c r="AF167" i="43"/>
  <c r="AF168" i="43"/>
  <c r="AF169" i="43"/>
  <c r="AF170" i="43"/>
  <c r="AF171" i="43"/>
  <c r="AF172" i="43"/>
  <c r="AF173" i="43"/>
  <c r="AF174" i="43"/>
  <c r="AF175" i="43"/>
  <c r="AF176" i="43"/>
  <c r="AF177" i="43"/>
  <c r="AF178" i="43"/>
  <c r="AF179" i="43"/>
  <c r="AF180" i="43"/>
  <c r="AF181" i="43"/>
  <c r="AF182" i="43"/>
  <c r="AF183" i="43"/>
  <c r="AF184" i="43"/>
  <c r="AF185" i="43"/>
  <c r="AF186" i="43"/>
  <c r="AF187" i="43"/>
  <c r="AF188" i="43"/>
  <c r="AF189" i="43"/>
  <c r="AF190" i="43"/>
  <c r="AF191" i="43"/>
  <c r="AF192" i="43"/>
  <c r="AF193" i="43"/>
  <c r="AF194" i="43"/>
  <c r="AF195" i="43"/>
  <c r="AF196" i="43"/>
  <c r="AF197" i="43"/>
  <c r="AF198" i="43"/>
  <c r="AF199" i="43"/>
  <c r="AF200" i="43"/>
  <c r="AF201" i="43"/>
  <c r="AF202" i="43"/>
  <c r="AF203" i="43"/>
  <c r="AF204" i="43"/>
  <c r="AF205" i="43"/>
  <c r="AF206" i="43"/>
  <c r="AF207" i="43"/>
  <c r="AF208" i="43"/>
  <c r="AF209" i="43"/>
  <c r="AF210" i="43"/>
  <c r="AF211" i="43"/>
  <c r="AF212" i="43"/>
  <c r="AF213" i="43"/>
  <c r="AF214" i="43"/>
  <c r="AF215" i="43"/>
  <c r="AF216" i="43"/>
  <c r="AF217" i="43"/>
  <c r="AF218" i="43"/>
  <c r="AF219" i="43"/>
  <c r="AF220" i="43"/>
  <c r="AF221" i="43"/>
  <c r="AF222" i="43"/>
  <c r="AF223" i="43"/>
  <c r="AF224" i="43"/>
  <c r="AF225" i="43"/>
  <c r="AF226" i="43"/>
  <c r="AF227" i="43"/>
  <c r="AF228" i="43"/>
  <c r="AF229" i="43"/>
  <c r="AF2" i="43"/>
  <c r="AC3" i="43"/>
  <c r="AC4" i="43"/>
  <c r="AC5" i="43"/>
  <c r="AC6" i="43"/>
  <c r="AC7" i="43"/>
  <c r="AC8" i="43"/>
  <c r="AC9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5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C63" i="43"/>
  <c r="AC64" i="43"/>
  <c r="AC65" i="43"/>
  <c r="AC66" i="43"/>
  <c r="AC67" i="43"/>
  <c r="AC68" i="43"/>
  <c r="AC69" i="43"/>
  <c r="AC70" i="43"/>
  <c r="AC71" i="43"/>
  <c r="AC72" i="43"/>
  <c r="AC73" i="43"/>
  <c r="AC74" i="43"/>
  <c r="AC75" i="43"/>
  <c r="AC76" i="43"/>
  <c r="AC77" i="43"/>
  <c r="AC78" i="43"/>
  <c r="AC79" i="43"/>
  <c r="AC80" i="43"/>
  <c r="AC81" i="43"/>
  <c r="AC82" i="43"/>
  <c r="AC83" i="43"/>
  <c r="AC84" i="43"/>
  <c r="AC85" i="43"/>
  <c r="AC86" i="43"/>
  <c r="AC87" i="43"/>
  <c r="AC88" i="43"/>
  <c r="AC89" i="43"/>
  <c r="AC90" i="43"/>
  <c r="AC91" i="43"/>
  <c r="AC92" i="43"/>
  <c r="AC93" i="43"/>
  <c r="AC94" i="43"/>
  <c r="AC95" i="43"/>
  <c r="AC96" i="43"/>
  <c r="AC97" i="43"/>
  <c r="AC98" i="43"/>
  <c r="AC99" i="43"/>
  <c r="AC100" i="43"/>
  <c r="AC101" i="43"/>
  <c r="AC102" i="43"/>
  <c r="AC103" i="43"/>
  <c r="AC104" i="43"/>
  <c r="AC105" i="43"/>
  <c r="AC106" i="43"/>
  <c r="AC107" i="43"/>
  <c r="AC108" i="43"/>
  <c r="AC109" i="43"/>
  <c r="AC110" i="43"/>
  <c r="AC111" i="43"/>
  <c r="AC112" i="43"/>
  <c r="AC113" i="43"/>
  <c r="AC114" i="43"/>
  <c r="AC115" i="43"/>
  <c r="AC116" i="43"/>
  <c r="AC117" i="43"/>
  <c r="AC118" i="43"/>
  <c r="AC119" i="43"/>
  <c r="AC120" i="43"/>
  <c r="AC121" i="43"/>
  <c r="AC122" i="43"/>
  <c r="AC123" i="43"/>
  <c r="AC124" i="43"/>
  <c r="AC125" i="43"/>
  <c r="AC126" i="43"/>
  <c r="AC127" i="43"/>
  <c r="AC128" i="43"/>
  <c r="AC129" i="43"/>
  <c r="AC130" i="43"/>
  <c r="AC131" i="43"/>
  <c r="AC132" i="43"/>
  <c r="AC133" i="43"/>
  <c r="AC134" i="43"/>
  <c r="AC135" i="43"/>
  <c r="AC136" i="43"/>
  <c r="AC137" i="43"/>
  <c r="AC138" i="43"/>
  <c r="AC139" i="43"/>
  <c r="AC140" i="43"/>
  <c r="AC141" i="43"/>
  <c r="AC142" i="43"/>
  <c r="AC143" i="43"/>
  <c r="AC144" i="43"/>
  <c r="AC145" i="43"/>
  <c r="AC146" i="43"/>
  <c r="AC147" i="43"/>
  <c r="AC148" i="43"/>
  <c r="AC149" i="43"/>
  <c r="AC150" i="43"/>
  <c r="AC151" i="43"/>
  <c r="AC152" i="43"/>
  <c r="AC153" i="43"/>
  <c r="AC154" i="43"/>
  <c r="AC155" i="43"/>
  <c r="AC156" i="43"/>
  <c r="AC157" i="43"/>
  <c r="AC158" i="43"/>
  <c r="AC159" i="43"/>
  <c r="AC160" i="43"/>
  <c r="AC161" i="43"/>
  <c r="AC162" i="43"/>
  <c r="AC163" i="43"/>
  <c r="AC164" i="43"/>
  <c r="AC165" i="43"/>
  <c r="AC166" i="43"/>
  <c r="AC167" i="43"/>
  <c r="AC168" i="43"/>
  <c r="AC169" i="43"/>
  <c r="AC170" i="43"/>
  <c r="AC171" i="43"/>
  <c r="AC172" i="43"/>
  <c r="AC173" i="43"/>
  <c r="AC174" i="43"/>
  <c r="AC175" i="43"/>
  <c r="AC176" i="43"/>
  <c r="AC177" i="43"/>
  <c r="AC178" i="43"/>
  <c r="AC179" i="43"/>
  <c r="AC180" i="43"/>
  <c r="AC181" i="43"/>
  <c r="AC182" i="43"/>
  <c r="AC183" i="43"/>
  <c r="AC184" i="43"/>
  <c r="AC185" i="43"/>
  <c r="AC186" i="43"/>
  <c r="AC187" i="43"/>
  <c r="AC188" i="43"/>
  <c r="AC189" i="43"/>
  <c r="AC190" i="43"/>
  <c r="AC191" i="43"/>
  <c r="AC192" i="43"/>
  <c r="AC193" i="43"/>
  <c r="AC194" i="43"/>
  <c r="AC195" i="43"/>
  <c r="AC196" i="43"/>
  <c r="AC197" i="43"/>
  <c r="AC198" i="43"/>
  <c r="AC199" i="43"/>
  <c r="AC200" i="43"/>
  <c r="AC201" i="43"/>
  <c r="AC202" i="43"/>
  <c r="AC203" i="43"/>
  <c r="AC204" i="43"/>
  <c r="AC205" i="43"/>
  <c r="AC206" i="43"/>
  <c r="AC207" i="43"/>
  <c r="AC208" i="43"/>
  <c r="AC209" i="43"/>
  <c r="AC210" i="43"/>
  <c r="AC211" i="43"/>
  <c r="AC212" i="43"/>
  <c r="AC213" i="43"/>
  <c r="AC214" i="43"/>
  <c r="AC215" i="43"/>
  <c r="AC216" i="43"/>
  <c r="AC217" i="43"/>
  <c r="AC218" i="43"/>
  <c r="AC219" i="43"/>
  <c r="AC220" i="43"/>
  <c r="AC221" i="43"/>
  <c r="AC222" i="43"/>
  <c r="AC223" i="43"/>
  <c r="AC224" i="43"/>
  <c r="AC225" i="43"/>
  <c r="AC226" i="43"/>
  <c r="AC227" i="43"/>
  <c r="AC228" i="43"/>
  <c r="AC229" i="43"/>
  <c r="AC2" i="43"/>
  <c r="AB3" i="43"/>
  <c r="AB4" i="43"/>
  <c r="AB5" i="43"/>
  <c r="AB6" i="43"/>
  <c r="AB7" i="43"/>
  <c r="AB8" i="43"/>
  <c r="AB9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5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B58" i="43"/>
  <c r="AB59" i="43"/>
  <c r="AB60" i="43"/>
  <c r="AB61" i="43"/>
  <c r="AB62" i="43"/>
  <c r="AB63" i="43"/>
  <c r="AB64" i="43"/>
  <c r="AB65" i="43"/>
  <c r="AB66" i="43"/>
  <c r="AB67" i="43"/>
  <c r="AB68" i="43"/>
  <c r="AB69" i="43"/>
  <c r="AB70" i="43"/>
  <c r="AB71" i="43"/>
  <c r="AB72" i="43"/>
  <c r="AB73" i="43"/>
  <c r="AB74" i="43"/>
  <c r="AB75" i="43"/>
  <c r="AB76" i="43"/>
  <c r="AB77" i="43"/>
  <c r="AB78" i="43"/>
  <c r="AB79" i="43"/>
  <c r="AB80" i="43"/>
  <c r="AB81" i="43"/>
  <c r="AB82" i="43"/>
  <c r="AB83" i="43"/>
  <c r="AB84" i="43"/>
  <c r="AB85" i="43"/>
  <c r="AB86" i="43"/>
  <c r="AB87" i="43"/>
  <c r="AB88" i="43"/>
  <c r="AB89" i="43"/>
  <c r="AB90" i="43"/>
  <c r="AB91" i="43"/>
  <c r="AB92" i="43"/>
  <c r="AB93" i="43"/>
  <c r="AB94" i="43"/>
  <c r="AB95" i="43"/>
  <c r="AB96" i="43"/>
  <c r="AB97" i="43"/>
  <c r="AB98" i="43"/>
  <c r="AB99" i="43"/>
  <c r="AB100" i="43"/>
  <c r="AB101" i="43"/>
  <c r="AB102" i="43"/>
  <c r="AB103" i="43"/>
  <c r="AB104" i="43"/>
  <c r="AB105" i="43"/>
  <c r="AB106" i="43"/>
  <c r="AB107" i="43"/>
  <c r="AB108" i="43"/>
  <c r="AB109" i="43"/>
  <c r="AB110" i="43"/>
  <c r="AB111" i="43"/>
  <c r="AB112" i="43"/>
  <c r="AB113" i="43"/>
  <c r="AB114" i="43"/>
  <c r="AB115" i="43"/>
  <c r="AB116" i="43"/>
  <c r="AB117" i="43"/>
  <c r="AB118" i="43"/>
  <c r="AB119" i="43"/>
  <c r="AB120" i="43"/>
  <c r="AB121" i="43"/>
  <c r="AB122" i="43"/>
  <c r="AB123" i="43"/>
  <c r="AB124" i="43"/>
  <c r="AB125" i="43"/>
  <c r="AB126" i="43"/>
  <c r="AB127" i="43"/>
  <c r="AB128" i="43"/>
  <c r="AB129" i="43"/>
  <c r="AB130" i="43"/>
  <c r="AB131" i="43"/>
  <c r="AB132" i="43"/>
  <c r="AB133" i="43"/>
  <c r="AB134" i="43"/>
  <c r="AB135" i="43"/>
  <c r="AB136" i="43"/>
  <c r="AB137" i="43"/>
  <c r="AB138" i="43"/>
  <c r="AB139" i="43"/>
  <c r="AB140" i="43"/>
  <c r="AB141" i="43"/>
  <c r="AB142" i="43"/>
  <c r="AB143" i="43"/>
  <c r="AB144" i="43"/>
  <c r="AB145" i="43"/>
  <c r="AB146" i="43"/>
  <c r="AB147" i="43"/>
  <c r="AB148" i="43"/>
  <c r="AB149" i="43"/>
  <c r="AB150" i="43"/>
  <c r="AB151" i="43"/>
  <c r="AB152" i="43"/>
  <c r="AB153" i="43"/>
  <c r="AB154" i="43"/>
  <c r="AB155" i="43"/>
  <c r="AB156" i="43"/>
  <c r="AB157" i="43"/>
  <c r="AB158" i="43"/>
  <c r="AB159" i="43"/>
  <c r="AB160" i="43"/>
  <c r="AB161" i="43"/>
  <c r="AB162" i="43"/>
  <c r="AB163" i="43"/>
  <c r="AB164" i="43"/>
  <c r="AB165" i="43"/>
  <c r="AB166" i="43"/>
  <c r="AB167" i="43"/>
  <c r="AB168" i="43"/>
  <c r="AB169" i="43"/>
  <c r="AB170" i="43"/>
  <c r="AB171" i="43"/>
  <c r="AB172" i="43"/>
  <c r="AB173" i="43"/>
  <c r="AB174" i="43"/>
  <c r="AB175" i="43"/>
  <c r="AB176" i="43"/>
  <c r="AB177" i="43"/>
  <c r="AB178" i="43"/>
  <c r="AB179" i="43"/>
  <c r="AB180" i="43"/>
  <c r="AB181" i="43"/>
  <c r="AB182" i="43"/>
  <c r="AB183" i="43"/>
  <c r="AB184" i="43"/>
  <c r="AB185" i="43"/>
  <c r="AB186" i="43"/>
  <c r="AB187" i="43"/>
  <c r="AB188" i="43"/>
  <c r="AB189" i="43"/>
  <c r="AB190" i="43"/>
  <c r="AB191" i="43"/>
  <c r="AB192" i="43"/>
  <c r="AB193" i="43"/>
  <c r="AB194" i="43"/>
  <c r="AB195" i="43"/>
  <c r="AB196" i="43"/>
  <c r="AB197" i="43"/>
  <c r="AB198" i="43"/>
  <c r="AB199" i="43"/>
  <c r="AB200" i="43"/>
  <c r="AB201" i="43"/>
  <c r="AB202" i="43"/>
  <c r="AB203" i="43"/>
  <c r="AB204" i="43"/>
  <c r="AB205" i="43"/>
  <c r="AB206" i="43"/>
  <c r="AB207" i="43"/>
  <c r="AB208" i="43"/>
  <c r="AB209" i="43"/>
  <c r="AB210" i="43"/>
  <c r="AB211" i="43"/>
  <c r="AB212" i="43"/>
  <c r="AB213" i="43"/>
  <c r="AB214" i="43"/>
  <c r="AB215" i="43"/>
  <c r="AB216" i="43"/>
  <c r="AB217" i="43"/>
  <c r="AB218" i="43"/>
  <c r="AB219" i="43"/>
  <c r="AB220" i="43"/>
  <c r="AB221" i="43"/>
  <c r="AB222" i="43"/>
  <c r="AB223" i="43"/>
  <c r="AB224" i="43"/>
  <c r="AB225" i="43"/>
  <c r="AB226" i="43"/>
  <c r="AB227" i="43"/>
  <c r="AB228" i="43"/>
  <c r="AB229" i="43"/>
  <c r="AB2" i="43"/>
  <c r="AA3" i="43"/>
  <c r="AA4" i="43"/>
  <c r="AA5" i="43"/>
  <c r="AA6" i="43"/>
  <c r="AA7" i="43"/>
  <c r="AA8" i="43"/>
  <c r="AA9" i="43"/>
  <c r="AA10" i="43"/>
  <c r="AA11" i="43"/>
  <c r="AA12" i="43"/>
  <c r="AA13" i="43"/>
  <c r="AA14" i="43"/>
  <c r="AA15" i="43"/>
  <c r="AA16" i="43"/>
  <c r="AA17" i="43"/>
  <c r="AA18" i="43"/>
  <c r="AA19" i="43"/>
  <c r="AA20" i="43"/>
  <c r="AA21" i="43"/>
  <c r="AA22" i="43"/>
  <c r="AA23" i="43"/>
  <c r="AA24" i="43"/>
  <c r="AA25" i="43"/>
  <c r="AA26" i="43"/>
  <c r="AA27" i="43"/>
  <c r="AA28" i="43"/>
  <c r="AA29" i="43"/>
  <c r="AA30" i="43"/>
  <c r="AA31" i="43"/>
  <c r="AA32" i="43"/>
  <c r="AA33" i="43"/>
  <c r="AA34" i="43"/>
  <c r="AA35" i="43"/>
  <c r="AA36" i="43"/>
  <c r="AA37" i="43"/>
  <c r="AA38" i="43"/>
  <c r="AA39" i="43"/>
  <c r="AA40" i="43"/>
  <c r="AA41" i="43"/>
  <c r="AA42" i="43"/>
  <c r="AA43" i="43"/>
  <c r="AA44" i="43"/>
  <c r="AA45" i="43"/>
  <c r="AA46" i="43"/>
  <c r="AA47" i="43"/>
  <c r="AA48" i="43"/>
  <c r="AA49" i="43"/>
  <c r="AA50" i="43"/>
  <c r="AA51" i="43"/>
  <c r="AA52" i="43"/>
  <c r="AA53" i="43"/>
  <c r="AA54" i="43"/>
  <c r="AA55" i="43"/>
  <c r="AA56" i="43"/>
  <c r="AA57" i="43"/>
  <c r="AA58" i="43"/>
  <c r="AA59" i="43"/>
  <c r="AA60" i="43"/>
  <c r="AA61" i="43"/>
  <c r="AA62" i="43"/>
  <c r="AA63" i="43"/>
  <c r="AA64" i="43"/>
  <c r="AA65" i="43"/>
  <c r="AA66" i="43"/>
  <c r="AA67" i="43"/>
  <c r="AA68" i="43"/>
  <c r="AA69" i="43"/>
  <c r="AA70" i="43"/>
  <c r="AA71" i="43"/>
  <c r="AA72" i="43"/>
  <c r="AA73" i="43"/>
  <c r="AA74" i="43"/>
  <c r="AA75" i="43"/>
  <c r="AA76" i="43"/>
  <c r="AA77" i="43"/>
  <c r="AA78" i="43"/>
  <c r="AA79" i="43"/>
  <c r="AA80" i="43"/>
  <c r="AA81" i="43"/>
  <c r="AA82" i="43"/>
  <c r="AA83" i="43"/>
  <c r="AA84" i="43"/>
  <c r="AA85" i="43"/>
  <c r="AA86" i="43"/>
  <c r="AA87" i="43"/>
  <c r="AA88" i="43"/>
  <c r="AA89" i="43"/>
  <c r="AA90" i="43"/>
  <c r="AA91" i="43"/>
  <c r="AA92" i="43"/>
  <c r="AA93" i="43"/>
  <c r="AA94" i="43"/>
  <c r="AA95" i="43"/>
  <c r="AA96" i="43"/>
  <c r="AA97" i="43"/>
  <c r="AA98" i="43"/>
  <c r="AA99" i="43"/>
  <c r="AA100" i="43"/>
  <c r="AA101" i="43"/>
  <c r="AA102" i="43"/>
  <c r="AA103" i="43"/>
  <c r="AA104" i="43"/>
  <c r="AA105" i="43"/>
  <c r="AA106" i="43"/>
  <c r="AA107" i="43"/>
  <c r="AA108" i="43"/>
  <c r="AA109" i="43"/>
  <c r="AA110" i="43"/>
  <c r="AA111" i="43"/>
  <c r="AA112" i="43"/>
  <c r="AA113" i="43"/>
  <c r="AA114" i="43"/>
  <c r="AA115" i="43"/>
  <c r="AA116" i="43"/>
  <c r="AA117" i="43"/>
  <c r="AA118" i="43"/>
  <c r="AA119" i="43"/>
  <c r="AA120" i="43"/>
  <c r="AA121" i="43"/>
  <c r="AA122" i="43"/>
  <c r="AA123" i="43"/>
  <c r="AA124" i="43"/>
  <c r="AA125" i="43"/>
  <c r="AA126" i="43"/>
  <c r="AA127" i="43"/>
  <c r="AA128" i="43"/>
  <c r="AA129" i="43"/>
  <c r="AA130" i="43"/>
  <c r="AA131" i="43"/>
  <c r="AA132" i="43"/>
  <c r="AA133" i="43"/>
  <c r="AA134" i="43"/>
  <c r="AA135" i="43"/>
  <c r="AA136" i="43"/>
  <c r="AA137" i="43"/>
  <c r="AA138" i="43"/>
  <c r="AA139" i="43"/>
  <c r="AA140" i="43"/>
  <c r="AA141" i="43"/>
  <c r="AA142" i="43"/>
  <c r="AA143" i="43"/>
  <c r="AA144" i="43"/>
  <c r="AA145" i="43"/>
  <c r="AA146" i="43"/>
  <c r="AA147" i="43"/>
  <c r="AA148" i="43"/>
  <c r="AA149" i="43"/>
  <c r="AA150" i="43"/>
  <c r="AA151" i="43"/>
  <c r="AA152" i="43"/>
  <c r="AA153" i="43"/>
  <c r="AA154" i="43"/>
  <c r="AA155" i="43"/>
  <c r="AA156" i="43"/>
  <c r="AA157" i="43"/>
  <c r="AA158" i="43"/>
  <c r="AA159" i="43"/>
  <c r="AA160" i="43"/>
  <c r="AA161" i="43"/>
  <c r="AA162" i="43"/>
  <c r="AA163" i="43"/>
  <c r="AA164" i="43"/>
  <c r="AA165" i="43"/>
  <c r="AA166" i="43"/>
  <c r="AA167" i="43"/>
  <c r="AA168" i="43"/>
  <c r="AA169" i="43"/>
  <c r="AA170" i="43"/>
  <c r="AA171" i="43"/>
  <c r="AA172" i="43"/>
  <c r="AA173" i="43"/>
  <c r="AA174" i="43"/>
  <c r="AA175" i="43"/>
  <c r="AA176" i="43"/>
  <c r="AA177" i="43"/>
  <c r="AA178" i="43"/>
  <c r="AA179" i="43"/>
  <c r="AA180" i="43"/>
  <c r="AA181" i="43"/>
  <c r="AA182" i="43"/>
  <c r="AA183" i="43"/>
  <c r="AA184" i="43"/>
  <c r="AA185" i="43"/>
  <c r="AA186" i="43"/>
  <c r="AA187" i="43"/>
  <c r="AA188" i="43"/>
  <c r="AA189" i="43"/>
  <c r="AA190" i="43"/>
  <c r="AA191" i="43"/>
  <c r="AA192" i="43"/>
  <c r="AA193" i="43"/>
  <c r="AA194" i="43"/>
  <c r="AA195" i="43"/>
  <c r="AA196" i="43"/>
  <c r="AA197" i="43"/>
  <c r="AA198" i="43"/>
  <c r="AA199" i="43"/>
  <c r="AA200" i="43"/>
  <c r="AA201" i="43"/>
  <c r="AA202" i="43"/>
  <c r="AA203" i="43"/>
  <c r="AA204" i="43"/>
  <c r="AA205" i="43"/>
  <c r="AA206" i="43"/>
  <c r="AA207" i="43"/>
  <c r="AA208" i="43"/>
  <c r="AA209" i="43"/>
  <c r="AA210" i="43"/>
  <c r="AA211" i="43"/>
  <c r="AA212" i="43"/>
  <c r="AA213" i="43"/>
  <c r="AA214" i="43"/>
  <c r="AA215" i="43"/>
  <c r="AA216" i="43"/>
  <c r="AA217" i="43"/>
  <c r="AA218" i="43"/>
  <c r="AA219" i="43"/>
  <c r="AA220" i="43"/>
  <c r="AA221" i="43"/>
  <c r="AA222" i="43"/>
  <c r="AA223" i="43"/>
  <c r="AA224" i="43"/>
  <c r="AA225" i="43"/>
  <c r="AA226" i="43"/>
  <c r="AA227" i="43"/>
  <c r="AA228" i="43"/>
  <c r="AA229" i="43"/>
  <c r="AA2" i="43"/>
  <c r="Z3" i="43"/>
  <c r="Z4" i="43"/>
  <c r="Z5" i="43"/>
  <c r="Z6" i="43"/>
  <c r="Z7" i="43"/>
  <c r="Z8" i="43"/>
  <c r="Z9" i="43"/>
  <c r="Z10" i="43"/>
  <c r="Z11" i="43"/>
  <c r="Z12" i="43"/>
  <c r="Z13" i="43"/>
  <c r="Z14" i="43"/>
  <c r="Z15" i="43"/>
  <c r="Z16" i="43"/>
  <c r="Z17" i="43"/>
  <c r="Z18" i="43"/>
  <c r="Z19" i="43"/>
  <c r="Z20" i="43"/>
  <c r="Z21" i="43"/>
  <c r="Z22" i="43"/>
  <c r="Z23" i="43"/>
  <c r="Z24" i="43"/>
  <c r="Z25" i="43"/>
  <c r="Z26" i="43"/>
  <c r="Z27" i="43"/>
  <c r="Z28" i="43"/>
  <c r="Z29" i="43"/>
  <c r="Z30" i="43"/>
  <c r="Z31" i="43"/>
  <c r="Z32" i="43"/>
  <c r="Z33" i="43"/>
  <c r="Z34" i="43"/>
  <c r="Z35" i="43"/>
  <c r="Z36" i="43"/>
  <c r="Z37" i="43"/>
  <c r="Z38" i="43"/>
  <c r="Z39" i="43"/>
  <c r="Z40" i="43"/>
  <c r="Z41" i="43"/>
  <c r="Z42" i="43"/>
  <c r="Z43" i="43"/>
  <c r="Z44" i="43"/>
  <c r="Z45" i="43"/>
  <c r="Z46" i="43"/>
  <c r="Z47" i="43"/>
  <c r="Z48" i="43"/>
  <c r="Z49" i="43"/>
  <c r="Z50" i="43"/>
  <c r="Z51" i="43"/>
  <c r="Z52" i="43"/>
  <c r="Z53" i="43"/>
  <c r="Z54" i="43"/>
  <c r="Z55" i="43"/>
  <c r="Z56" i="43"/>
  <c r="Z57" i="43"/>
  <c r="Z58" i="43"/>
  <c r="Z59" i="43"/>
  <c r="Z60" i="43"/>
  <c r="Z61" i="43"/>
  <c r="Z62" i="43"/>
  <c r="Z63" i="43"/>
  <c r="Z64" i="43"/>
  <c r="Z65" i="43"/>
  <c r="Z66" i="43"/>
  <c r="Z67" i="43"/>
  <c r="Z68" i="43"/>
  <c r="Z69" i="43"/>
  <c r="Z70" i="43"/>
  <c r="Z71" i="43"/>
  <c r="Z72" i="43"/>
  <c r="Z73" i="43"/>
  <c r="Z74" i="43"/>
  <c r="Z75" i="43"/>
  <c r="Z76" i="43"/>
  <c r="Z77" i="43"/>
  <c r="Z78" i="43"/>
  <c r="Z79" i="43"/>
  <c r="Z80" i="43"/>
  <c r="Z81" i="43"/>
  <c r="Z82" i="43"/>
  <c r="Z83" i="43"/>
  <c r="Z84" i="43"/>
  <c r="Z85" i="43"/>
  <c r="Z86" i="43"/>
  <c r="Z87" i="43"/>
  <c r="Z88" i="43"/>
  <c r="Z89" i="43"/>
  <c r="Z90" i="43"/>
  <c r="Z91" i="43"/>
  <c r="Z92" i="43"/>
  <c r="Z93" i="43"/>
  <c r="Z94" i="43"/>
  <c r="Z95" i="43"/>
  <c r="Z96" i="43"/>
  <c r="Z97" i="43"/>
  <c r="Z98" i="43"/>
  <c r="Z99" i="43"/>
  <c r="Z100" i="43"/>
  <c r="Z101" i="43"/>
  <c r="Z102" i="43"/>
  <c r="Z103" i="43"/>
  <c r="Z104" i="43"/>
  <c r="Z105" i="43"/>
  <c r="Z106" i="43"/>
  <c r="Z107" i="43"/>
  <c r="Z108" i="43"/>
  <c r="Z109" i="43"/>
  <c r="Z110" i="43"/>
  <c r="Z111" i="43"/>
  <c r="Z112" i="43"/>
  <c r="Z113" i="43"/>
  <c r="Z114" i="43"/>
  <c r="Z115" i="43"/>
  <c r="Z116" i="43"/>
  <c r="Z117" i="43"/>
  <c r="Z118" i="43"/>
  <c r="Z119" i="43"/>
  <c r="Z120" i="43"/>
  <c r="Z121" i="43"/>
  <c r="Z122" i="43"/>
  <c r="Z123" i="43"/>
  <c r="Z124" i="43"/>
  <c r="Z125" i="43"/>
  <c r="Z126" i="43"/>
  <c r="Z127" i="43"/>
  <c r="Z128" i="43"/>
  <c r="Z129" i="43"/>
  <c r="Z130" i="43"/>
  <c r="Z131" i="43"/>
  <c r="Z132" i="43"/>
  <c r="Z133" i="43"/>
  <c r="Z134" i="43"/>
  <c r="Z135" i="43"/>
  <c r="Z136" i="43"/>
  <c r="Z137" i="43"/>
  <c r="Z138" i="43"/>
  <c r="Z139" i="43"/>
  <c r="Z140" i="43"/>
  <c r="Z141" i="43"/>
  <c r="Z142" i="43"/>
  <c r="Z143" i="43"/>
  <c r="Z144" i="43"/>
  <c r="Z145" i="43"/>
  <c r="Z146" i="43"/>
  <c r="Z147" i="43"/>
  <c r="Z148" i="43"/>
  <c r="Z149" i="43"/>
  <c r="Z150" i="43"/>
  <c r="Z151" i="43"/>
  <c r="Z152" i="43"/>
  <c r="Z153" i="43"/>
  <c r="Z154" i="43"/>
  <c r="Z155" i="43"/>
  <c r="Z156" i="43"/>
  <c r="Z157" i="43"/>
  <c r="Z158" i="43"/>
  <c r="Z159" i="43"/>
  <c r="Z160" i="43"/>
  <c r="Z161" i="43"/>
  <c r="Z162" i="43"/>
  <c r="Z163" i="43"/>
  <c r="Z164" i="43"/>
  <c r="Z165" i="43"/>
  <c r="Z166" i="43"/>
  <c r="Z167" i="43"/>
  <c r="Z168" i="43"/>
  <c r="Z169" i="43"/>
  <c r="Z170" i="43"/>
  <c r="Z171" i="43"/>
  <c r="Z172" i="43"/>
  <c r="Z173" i="43"/>
  <c r="Z174" i="43"/>
  <c r="Z175" i="43"/>
  <c r="Z176" i="43"/>
  <c r="Z177" i="43"/>
  <c r="Z178" i="43"/>
  <c r="Z179" i="43"/>
  <c r="Z180" i="43"/>
  <c r="Z181" i="43"/>
  <c r="Z182" i="43"/>
  <c r="Z183" i="43"/>
  <c r="Z184" i="43"/>
  <c r="Z185" i="43"/>
  <c r="Z186" i="43"/>
  <c r="Z187" i="43"/>
  <c r="Z188" i="43"/>
  <c r="Z189" i="43"/>
  <c r="Z190" i="43"/>
  <c r="Z191" i="43"/>
  <c r="Z192" i="43"/>
  <c r="Z193" i="43"/>
  <c r="Z194" i="43"/>
  <c r="Z195" i="43"/>
  <c r="Z196" i="43"/>
  <c r="Z197" i="43"/>
  <c r="Z198" i="43"/>
  <c r="Z199" i="43"/>
  <c r="Z200" i="43"/>
  <c r="Z201" i="43"/>
  <c r="Z202" i="43"/>
  <c r="Z203" i="43"/>
  <c r="Z204" i="43"/>
  <c r="Z205" i="43"/>
  <c r="Z206" i="43"/>
  <c r="Z207" i="43"/>
  <c r="Z208" i="43"/>
  <c r="Z209" i="43"/>
  <c r="Z210" i="43"/>
  <c r="Z211" i="43"/>
  <c r="Z212" i="43"/>
  <c r="Z213" i="43"/>
  <c r="Z214" i="43"/>
  <c r="Z215" i="43"/>
  <c r="Z216" i="43"/>
  <c r="Z217" i="43"/>
  <c r="Z218" i="43"/>
  <c r="Z219" i="43"/>
  <c r="Z220" i="43"/>
  <c r="Z221" i="43"/>
  <c r="Z222" i="43"/>
  <c r="Z223" i="43"/>
  <c r="Z224" i="43"/>
  <c r="Z225" i="43"/>
  <c r="Z226" i="43"/>
  <c r="Z227" i="43"/>
  <c r="Z228" i="43"/>
  <c r="Z229" i="43"/>
  <c r="Z2" i="43"/>
  <c r="X3" i="43"/>
  <c r="X4" i="43"/>
  <c r="X5" i="43"/>
  <c r="X6" i="43"/>
  <c r="X7" i="43"/>
  <c r="X8" i="43"/>
  <c r="X9" i="43"/>
  <c r="X10" i="43"/>
  <c r="X11" i="43"/>
  <c r="X12" i="43"/>
  <c r="X13" i="43"/>
  <c r="X14" i="43"/>
  <c r="X15" i="43"/>
  <c r="X16" i="43"/>
  <c r="X17" i="43"/>
  <c r="X18" i="43"/>
  <c r="X19" i="43"/>
  <c r="X20" i="43"/>
  <c r="X21" i="43"/>
  <c r="X22" i="43"/>
  <c r="X23" i="43"/>
  <c r="X24" i="43"/>
  <c r="X25" i="43"/>
  <c r="X26" i="43"/>
  <c r="X27" i="43"/>
  <c r="X28" i="43"/>
  <c r="X29" i="43"/>
  <c r="X30" i="43"/>
  <c r="X31" i="43"/>
  <c r="X32" i="43"/>
  <c r="X33" i="43"/>
  <c r="X34" i="43"/>
  <c r="X35" i="43"/>
  <c r="X36" i="43"/>
  <c r="X37" i="43"/>
  <c r="X38" i="43"/>
  <c r="X39" i="43"/>
  <c r="X40" i="43"/>
  <c r="X41" i="43"/>
  <c r="X42" i="43"/>
  <c r="X43" i="43"/>
  <c r="X44" i="43"/>
  <c r="X45" i="43"/>
  <c r="X46" i="43"/>
  <c r="X47" i="43"/>
  <c r="X48" i="43"/>
  <c r="X49" i="43"/>
  <c r="X50" i="43"/>
  <c r="X51" i="43"/>
  <c r="X52" i="43"/>
  <c r="X53" i="43"/>
  <c r="X54" i="43"/>
  <c r="X55" i="43"/>
  <c r="X56" i="43"/>
  <c r="X57" i="43"/>
  <c r="X58" i="43"/>
  <c r="X59" i="43"/>
  <c r="X60" i="43"/>
  <c r="X61" i="43"/>
  <c r="X62" i="43"/>
  <c r="X63" i="43"/>
  <c r="X64" i="43"/>
  <c r="X65" i="43"/>
  <c r="X66" i="43"/>
  <c r="X67" i="43"/>
  <c r="X68" i="43"/>
  <c r="X69" i="43"/>
  <c r="X70" i="43"/>
  <c r="X71" i="43"/>
  <c r="X72" i="43"/>
  <c r="X73" i="43"/>
  <c r="X74" i="43"/>
  <c r="X75" i="43"/>
  <c r="X76" i="43"/>
  <c r="X77" i="43"/>
  <c r="X78" i="43"/>
  <c r="X79" i="43"/>
  <c r="X80" i="43"/>
  <c r="X81" i="43"/>
  <c r="X82" i="43"/>
  <c r="X83" i="43"/>
  <c r="X84" i="43"/>
  <c r="X85" i="43"/>
  <c r="X86" i="43"/>
  <c r="X87" i="43"/>
  <c r="X88" i="43"/>
  <c r="X89" i="43"/>
  <c r="X90" i="43"/>
  <c r="X91" i="43"/>
  <c r="X92" i="43"/>
  <c r="X93" i="43"/>
  <c r="X94" i="43"/>
  <c r="X95" i="43"/>
  <c r="X96" i="43"/>
  <c r="X97" i="43"/>
  <c r="X98" i="43"/>
  <c r="X99" i="43"/>
  <c r="X100" i="43"/>
  <c r="X101" i="43"/>
  <c r="X102" i="43"/>
  <c r="X103" i="43"/>
  <c r="X104" i="43"/>
  <c r="X105" i="43"/>
  <c r="X106" i="43"/>
  <c r="X107" i="43"/>
  <c r="X108" i="43"/>
  <c r="X109" i="43"/>
  <c r="X110" i="43"/>
  <c r="X111" i="43"/>
  <c r="X112" i="43"/>
  <c r="X113" i="43"/>
  <c r="X114" i="43"/>
  <c r="X115" i="43"/>
  <c r="X116" i="43"/>
  <c r="X117" i="43"/>
  <c r="X118" i="43"/>
  <c r="X119" i="43"/>
  <c r="X120" i="43"/>
  <c r="X121" i="43"/>
  <c r="X122" i="43"/>
  <c r="X123" i="43"/>
  <c r="X124" i="43"/>
  <c r="X125" i="43"/>
  <c r="X126" i="43"/>
  <c r="X127" i="43"/>
  <c r="X128" i="43"/>
  <c r="X129" i="43"/>
  <c r="X130" i="43"/>
  <c r="X131" i="43"/>
  <c r="X132" i="43"/>
  <c r="X133" i="43"/>
  <c r="X134" i="43"/>
  <c r="X135" i="43"/>
  <c r="X136" i="43"/>
  <c r="X137" i="43"/>
  <c r="X138" i="43"/>
  <c r="X139" i="43"/>
  <c r="X140" i="43"/>
  <c r="X141" i="43"/>
  <c r="X142" i="43"/>
  <c r="X143" i="43"/>
  <c r="X144" i="43"/>
  <c r="X145" i="43"/>
  <c r="X146" i="43"/>
  <c r="X147" i="43"/>
  <c r="X148" i="43"/>
  <c r="X149" i="43"/>
  <c r="X150" i="43"/>
  <c r="X151" i="43"/>
  <c r="X152" i="43"/>
  <c r="X153" i="43"/>
  <c r="X154" i="43"/>
  <c r="X155" i="43"/>
  <c r="X156" i="43"/>
  <c r="X157" i="43"/>
  <c r="X158" i="43"/>
  <c r="X159" i="43"/>
  <c r="X160" i="43"/>
  <c r="X161" i="43"/>
  <c r="X162" i="43"/>
  <c r="X163" i="43"/>
  <c r="X164" i="43"/>
  <c r="X165" i="43"/>
  <c r="X166" i="43"/>
  <c r="X167" i="43"/>
  <c r="X168" i="43"/>
  <c r="X169" i="43"/>
  <c r="X170" i="43"/>
  <c r="X171" i="43"/>
  <c r="X172" i="43"/>
  <c r="X173" i="43"/>
  <c r="X174" i="43"/>
  <c r="X175" i="43"/>
  <c r="X176" i="43"/>
  <c r="X177" i="43"/>
  <c r="X178" i="43"/>
  <c r="X179" i="43"/>
  <c r="X180" i="43"/>
  <c r="X181" i="43"/>
  <c r="X182" i="43"/>
  <c r="X183" i="43"/>
  <c r="X184" i="43"/>
  <c r="X185" i="43"/>
  <c r="X186" i="43"/>
  <c r="X187" i="43"/>
  <c r="X188" i="43"/>
  <c r="X189" i="43"/>
  <c r="X190" i="43"/>
  <c r="X191" i="43"/>
  <c r="X192" i="43"/>
  <c r="X193" i="43"/>
  <c r="X194" i="43"/>
  <c r="X195" i="43"/>
  <c r="X196" i="43"/>
  <c r="X197" i="43"/>
  <c r="X198" i="43"/>
  <c r="X199" i="43"/>
  <c r="X200" i="43"/>
  <c r="X201" i="43"/>
  <c r="X202" i="43"/>
  <c r="X203" i="43"/>
  <c r="X204" i="43"/>
  <c r="X205" i="43"/>
  <c r="X206" i="43"/>
  <c r="X207" i="43"/>
  <c r="X208" i="43"/>
  <c r="X209" i="43"/>
  <c r="X210" i="43"/>
  <c r="X211" i="43"/>
  <c r="X212" i="43"/>
  <c r="X213" i="43"/>
  <c r="X214" i="43"/>
  <c r="X215" i="43"/>
  <c r="X216" i="43"/>
  <c r="X217" i="43"/>
  <c r="X218" i="43"/>
  <c r="X219" i="43"/>
  <c r="X220" i="43"/>
  <c r="X221" i="43"/>
  <c r="X222" i="43"/>
  <c r="X223" i="43"/>
  <c r="X224" i="43"/>
  <c r="X225" i="43"/>
  <c r="X226" i="43"/>
  <c r="X227" i="43"/>
  <c r="X228" i="43"/>
  <c r="X229" i="43"/>
  <c r="X2" i="43"/>
  <c r="W3" i="43"/>
  <c r="W4" i="43"/>
  <c r="W5" i="43"/>
  <c r="W6" i="43"/>
  <c r="W7" i="43"/>
  <c r="W8" i="43"/>
  <c r="W9" i="43"/>
  <c r="W10" i="43"/>
  <c r="W11" i="43"/>
  <c r="W12" i="43"/>
  <c r="W13" i="43"/>
  <c r="W14" i="43"/>
  <c r="W15" i="43"/>
  <c r="W16" i="43"/>
  <c r="W17" i="43"/>
  <c r="W18" i="43"/>
  <c r="W19" i="43"/>
  <c r="W20" i="43"/>
  <c r="W21" i="43"/>
  <c r="W22" i="43"/>
  <c r="W23" i="43"/>
  <c r="W24" i="43"/>
  <c r="W25" i="43"/>
  <c r="W26" i="43"/>
  <c r="W27" i="43"/>
  <c r="W28" i="43"/>
  <c r="W29" i="43"/>
  <c r="W30" i="43"/>
  <c r="W31" i="43"/>
  <c r="W32" i="43"/>
  <c r="W33" i="43"/>
  <c r="W34" i="43"/>
  <c r="W35" i="43"/>
  <c r="W36" i="43"/>
  <c r="W37" i="43"/>
  <c r="W38" i="43"/>
  <c r="W39" i="43"/>
  <c r="W40" i="43"/>
  <c r="W41" i="43"/>
  <c r="W42" i="43"/>
  <c r="W43" i="43"/>
  <c r="W44" i="43"/>
  <c r="W45" i="43"/>
  <c r="W46" i="43"/>
  <c r="W47" i="43"/>
  <c r="W48" i="43"/>
  <c r="W49" i="43"/>
  <c r="W50" i="43"/>
  <c r="W51" i="43"/>
  <c r="W52" i="43"/>
  <c r="W53" i="43"/>
  <c r="W54" i="43"/>
  <c r="W55" i="43"/>
  <c r="W56" i="43"/>
  <c r="W57" i="43"/>
  <c r="W58" i="43"/>
  <c r="W59" i="43"/>
  <c r="W60" i="43"/>
  <c r="W61" i="43"/>
  <c r="W62" i="43"/>
  <c r="W63" i="43"/>
  <c r="W64" i="43"/>
  <c r="W65" i="43"/>
  <c r="W66" i="43"/>
  <c r="W67" i="43"/>
  <c r="W68" i="43"/>
  <c r="W69" i="43"/>
  <c r="W70" i="43"/>
  <c r="W71" i="43"/>
  <c r="W72" i="43"/>
  <c r="W73" i="43"/>
  <c r="W74" i="43"/>
  <c r="W75" i="43"/>
  <c r="W76" i="43"/>
  <c r="W77" i="43"/>
  <c r="W78" i="43"/>
  <c r="W79" i="43"/>
  <c r="W80" i="43"/>
  <c r="W81" i="43"/>
  <c r="W82" i="43"/>
  <c r="W83" i="43"/>
  <c r="W84" i="43"/>
  <c r="W85" i="43"/>
  <c r="W86" i="43"/>
  <c r="W87" i="43"/>
  <c r="W88" i="43"/>
  <c r="W89" i="43"/>
  <c r="W90" i="43"/>
  <c r="W91" i="43"/>
  <c r="W92" i="43"/>
  <c r="W93" i="43"/>
  <c r="W94" i="43"/>
  <c r="W95" i="43"/>
  <c r="W96" i="43"/>
  <c r="W97" i="43"/>
  <c r="W98" i="43"/>
  <c r="W99" i="43"/>
  <c r="W100" i="43"/>
  <c r="W101" i="43"/>
  <c r="W102" i="43"/>
  <c r="W103" i="43"/>
  <c r="W104" i="43"/>
  <c r="W105" i="43"/>
  <c r="W106" i="43"/>
  <c r="W107" i="43"/>
  <c r="W108" i="43"/>
  <c r="W109" i="43"/>
  <c r="W110" i="43"/>
  <c r="W111" i="43"/>
  <c r="W112" i="43"/>
  <c r="W113" i="43"/>
  <c r="W114" i="43"/>
  <c r="W115" i="43"/>
  <c r="W116" i="43"/>
  <c r="W117" i="43"/>
  <c r="W118" i="43"/>
  <c r="W119" i="43"/>
  <c r="W120" i="43"/>
  <c r="W121" i="43"/>
  <c r="W122" i="43"/>
  <c r="W123" i="43"/>
  <c r="W124" i="43"/>
  <c r="W125" i="43"/>
  <c r="W126" i="43"/>
  <c r="W127" i="43"/>
  <c r="W128" i="43"/>
  <c r="W129" i="43"/>
  <c r="W130" i="43"/>
  <c r="W131" i="43"/>
  <c r="W132" i="43"/>
  <c r="W133" i="43"/>
  <c r="W134" i="43"/>
  <c r="W135" i="43"/>
  <c r="W136" i="43"/>
  <c r="W137" i="43"/>
  <c r="W138" i="43"/>
  <c r="W139" i="43"/>
  <c r="W140" i="43"/>
  <c r="W141" i="43"/>
  <c r="W142" i="43"/>
  <c r="W143" i="43"/>
  <c r="W144" i="43"/>
  <c r="W145" i="43"/>
  <c r="W146" i="43"/>
  <c r="W147" i="43"/>
  <c r="W148" i="43"/>
  <c r="W149" i="43"/>
  <c r="W150" i="43"/>
  <c r="W151" i="43"/>
  <c r="W152" i="43"/>
  <c r="W153" i="43"/>
  <c r="W154" i="43"/>
  <c r="W155" i="43"/>
  <c r="W156" i="43"/>
  <c r="W157" i="43"/>
  <c r="W158" i="43"/>
  <c r="W159" i="43"/>
  <c r="W160" i="43"/>
  <c r="W161" i="43"/>
  <c r="W162" i="43"/>
  <c r="W163" i="43"/>
  <c r="W164" i="43"/>
  <c r="W165" i="43"/>
  <c r="W166" i="43"/>
  <c r="W167" i="43"/>
  <c r="W168" i="43"/>
  <c r="W169" i="43"/>
  <c r="W170" i="43"/>
  <c r="W171" i="43"/>
  <c r="W172" i="43"/>
  <c r="W173" i="43"/>
  <c r="W174" i="43"/>
  <c r="W175" i="43"/>
  <c r="W176" i="43"/>
  <c r="W177" i="43"/>
  <c r="W178" i="43"/>
  <c r="W179" i="43"/>
  <c r="W180" i="43"/>
  <c r="W181" i="43"/>
  <c r="W182" i="43"/>
  <c r="W183" i="43"/>
  <c r="W184" i="43"/>
  <c r="W185" i="43"/>
  <c r="W186" i="43"/>
  <c r="W187" i="43"/>
  <c r="W188" i="43"/>
  <c r="W189" i="43"/>
  <c r="W190" i="43"/>
  <c r="W191" i="43"/>
  <c r="W192" i="43"/>
  <c r="W193" i="43"/>
  <c r="W194" i="43"/>
  <c r="W195" i="43"/>
  <c r="W196" i="43"/>
  <c r="W197" i="43"/>
  <c r="W198" i="43"/>
  <c r="W199" i="43"/>
  <c r="W200" i="43"/>
  <c r="W201" i="43"/>
  <c r="W202" i="43"/>
  <c r="W203" i="43"/>
  <c r="W204" i="43"/>
  <c r="W205" i="43"/>
  <c r="W206" i="43"/>
  <c r="W207" i="43"/>
  <c r="W208" i="43"/>
  <c r="W209" i="43"/>
  <c r="W210" i="43"/>
  <c r="W211" i="43"/>
  <c r="W212" i="43"/>
  <c r="W213" i="43"/>
  <c r="W214" i="43"/>
  <c r="W215" i="43"/>
  <c r="W216" i="43"/>
  <c r="W217" i="43"/>
  <c r="W218" i="43"/>
  <c r="W219" i="43"/>
  <c r="W220" i="43"/>
  <c r="W221" i="43"/>
  <c r="W222" i="43"/>
  <c r="W223" i="43"/>
  <c r="W224" i="43"/>
  <c r="W225" i="43"/>
  <c r="W226" i="43"/>
  <c r="W227" i="43"/>
  <c r="W228" i="43"/>
  <c r="W229" i="43"/>
  <c r="U3" i="43"/>
  <c r="U4" i="43"/>
  <c r="U5" i="43"/>
  <c r="U6" i="43"/>
  <c r="U7" i="43"/>
  <c r="U8" i="43"/>
  <c r="U9" i="43"/>
  <c r="U10" i="43"/>
  <c r="U11" i="43"/>
  <c r="U12" i="43"/>
  <c r="U13" i="43"/>
  <c r="U14" i="43"/>
  <c r="U15" i="43"/>
  <c r="U16" i="43"/>
  <c r="U17" i="43"/>
  <c r="U18" i="43"/>
  <c r="U19" i="43"/>
  <c r="U20" i="43"/>
  <c r="U21" i="43"/>
  <c r="U22" i="43"/>
  <c r="U23" i="43"/>
  <c r="U24" i="43"/>
  <c r="U25" i="43"/>
  <c r="U26" i="43"/>
  <c r="U27" i="43"/>
  <c r="U28" i="43"/>
  <c r="U29" i="43"/>
  <c r="U30" i="43"/>
  <c r="U31" i="43"/>
  <c r="U32" i="43"/>
  <c r="U33" i="43"/>
  <c r="U34" i="43"/>
  <c r="U35" i="43"/>
  <c r="U36" i="43"/>
  <c r="U37" i="43"/>
  <c r="U38" i="43"/>
  <c r="U39" i="43"/>
  <c r="U40" i="43"/>
  <c r="U41" i="43"/>
  <c r="U42" i="43"/>
  <c r="U43" i="43"/>
  <c r="U44" i="43"/>
  <c r="U45" i="43"/>
  <c r="U46" i="43"/>
  <c r="U47" i="43"/>
  <c r="U48" i="43"/>
  <c r="U49" i="43"/>
  <c r="U50" i="43"/>
  <c r="U51" i="43"/>
  <c r="U52" i="43"/>
  <c r="U53" i="43"/>
  <c r="U54" i="43"/>
  <c r="U55" i="43"/>
  <c r="U56" i="43"/>
  <c r="U57" i="43"/>
  <c r="U58" i="43"/>
  <c r="U59" i="43"/>
  <c r="U60" i="43"/>
  <c r="U61" i="43"/>
  <c r="U62" i="43"/>
  <c r="U63" i="43"/>
  <c r="U64" i="43"/>
  <c r="U65" i="43"/>
  <c r="U66" i="43"/>
  <c r="U67" i="43"/>
  <c r="U68" i="43"/>
  <c r="U69" i="43"/>
  <c r="U70" i="43"/>
  <c r="U71" i="43"/>
  <c r="U72" i="43"/>
  <c r="U73" i="43"/>
  <c r="U74" i="43"/>
  <c r="U75" i="43"/>
  <c r="U76" i="43"/>
  <c r="U77" i="43"/>
  <c r="U78" i="43"/>
  <c r="U79" i="43"/>
  <c r="U80" i="43"/>
  <c r="U81" i="43"/>
  <c r="U82" i="43"/>
  <c r="U83" i="43"/>
  <c r="U84" i="43"/>
  <c r="U85" i="43"/>
  <c r="U86" i="43"/>
  <c r="U87" i="43"/>
  <c r="U88" i="43"/>
  <c r="U89" i="43"/>
  <c r="U90" i="43"/>
  <c r="U91" i="43"/>
  <c r="U92" i="43"/>
  <c r="U93" i="43"/>
  <c r="U94" i="43"/>
  <c r="U95" i="43"/>
  <c r="U96" i="43"/>
  <c r="U97" i="43"/>
  <c r="U98" i="43"/>
  <c r="U99" i="43"/>
  <c r="U100" i="43"/>
  <c r="U101" i="43"/>
  <c r="U102" i="43"/>
  <c r="U103" i="43"/>
  <c r="U104" i="43"/>
  <c r="U105" i="43"/>
  <c r="U106" i="43"/>
  <c r="U107" i="43"/>
  <c r="U108" i="43"/>
  <c r="U109" i="43"/>
  <c r="U110" i="43"/>
  <c r="U111" i="43"/>
  <c r="U112" i="43"/>
  <c r="U113" i="43"/>
  <c r="U114" i="43"/>
  <c r="U115" i="43"/>
  <c r="U116" i="43"/>
  <c r="U117" i="43"/>
  <c r="U118" i="43"/>
  <c r="U119" i="43"/>
  <c r="U120" i="43"/>
  <c r="U121" i="43"/>
  <c r="U122" i="43"/>
  <c r="U123" i="43"/>
  <c r="U124" i="43"/>
  <c r="U125" i="43"/>
  <c r="U126" i="43"/>
  <c r="U127" i="43"/>
  <c r="U128" i="43"/>
  <c r="U129" i="43"/>
  <c r="U130" i="43"/>
  <c r="U131" i="43"/>
  <c r="U132" i="43"/>
  <c r="U133" i="43"/>
  <c r="U134" i="43"/>
  <c r="U135" i="43"/>
  <c r="U136" i="43"/>
  <c r="U137" i="43"/>
  <c r="U138" i="43"/>
  <c r="U139" i="43"/>
  <c r="U140" i="43"/>
  <c r="U141" i="43"/>
  <c r="U142" i="43"/>
  <c r="U143" i="43"/>
  <c r="U144" i="43"/>
  <c r="U145" i="43"/>
  <c r="U146" i="43"/>
  <c r="U147" i="43"/>
  <c r="U148" i="43"/>
  <c r="U149" i="43"/>
  <c r="U150" i="43"/>
  <c r="U151" i="43"/>
  <c r="U152" i="43"/>
  <c r="U153" i="43"/>
  <c r="U154" i="43"/>
  <c r="U155" i="43"/>
  <c r="U156" i="43"/>
  <c r="U157" i="43"/>
  <c r="U158" i="43"/>
  <c r="U159" i="43"/>
  <c r="U160" i="43"/>
  <c r="U161" i="43"/>
  <c r="U162" i="43"/>
  <c r="U163" i="43"/>
  <c r="U164" i="43"/>
  <c r="U165" i="43"/>
  <c r="U166" i="43"/>
  <c r="U167" i="43"/>
  <c r="U168" i="43"/>
  <c r="U169" i="43"/>
  <c r="U170" i="43"/>
  <c r="U171" i="43"/>
  <c r="U172" i="43"/>
  <c r="U173" i="43"/>
  <c r="U174" i="43"/>
  <c r="U175" i="43"/>
  <c r="U176" i="43"/>
  <c r="U177" i="43"/>
  <c r="U178" i="43"/>
  <c r="U179" i="43"/>
  <c r="U180" i="43"/>
  <c r="U181" i="43"/>
  <c r="U182" i="43"/>
  <c r="U183" i="43"/>
  <c r="U184" i="43"/>
  <c r="U185" i="43"/>
  <c r="U186" i="43"/>
  <c r="U187" i="43"/>
  <c r="U188" i="43"/>
  <c r="U189" i="43"/>
  <c r="U190" i="43"/>
  <c r="U191" i="43"/>
  <c r="U192" i="43"/>
  <c r="U193" i="43"/>
  <c r="U194" i="43"/>
  <c r="U195" i="43"/>
  <c r="U196" i="43"/>
  <c r="U197" i="43"/>
  <c r="U198" i="43"/>
  <c r="U199" i="43"/>
  <c r="U200" i="43"/>
  <c r="U201" i="43"/>
  <c r="U202" i="43"/>
  <c r="U203" i="43"/>
  <c r="U204" i="43"/>
  <c r="U205" i="43"/>
  <c r="U206" i="43"/>
  <c r="U207" i="43"/>
  <c r="U208" i="43"/>
  <c r="U209" i="43"/>
  <c r="U210" i="43"/>
  <c r="U211" i="43"/>
  <c r="U212" i="43"/>
  <c r="U213" i="43"/>
  <c r="U214" i="43"/>
  <c r="U215" i="43"/>
  <c r="U216" i="43"/>
  <c r="U217" i="43"/>
  <c r="U218" i="43"/>
  <c r="U219" i="43"/>
  <c r="U220" i="43"/>
  <c r="U221" i="43"/>
  <c r="U222" i="43"/>
  <c r="U223" i="43"/>
  <c r="U224" i="43"/>
  <c r="U225" i="43"/>
  <c r="U226" i="43"/>
  <c r="U227" i="43"/>
  <c r="U228" i="43"/>
  <c r="U229" i="43"/>
  <c r="U2" i="43"/>
  <c r="T3" i="43"/>
  <c r="T4" i="43"/>
  <c r="T5" i="43"/>
  <c r="T6" i="43"/>
  <c r="T7" i="43"/>
  <c r="T8" i="43"/>
  <c r="T9" i="43"/>
  <c r="T10" i="43"/>
  <c r="T11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29" i="43"/>
  <c r="T30" i="43"/>
  <c r="T31" i="43"/>
  <c r="T32" i="43"/>
  <c r="T33" i="43"/>
  <c r="T34" i="43"/>
  <c r="T35" i="43"/>
  <c r="T36" i="43"/>
  <c r="T37" i="43"/>
  <c r="T38" i="43"/>
  <c r="T39" i="43"/>
  <c r="T40" i="43"/>
  <c r="T41" i="43"/>
  <c r="T42" i="43"/>
  <c r="T43" i="43"/>
  <c r="T44" i="43"/>
  <c r="T45" i="43"/>
  <c r="T46" i="43"/>
  <c r="T47" i="43"/>
  <c r="T48" i="43"/>
  <c r="T49" i="43"/>
  <c r="T50" i="43"/>
  <c r="T51" i="43"/>
  <c r="T52" i="43"/>
  <c r="T53" i="43"/>
  <c r="T54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81" i="43"/>
  <c r="T82" i="43"/>
  <c r="T83" i="43"/>
  <c r="T84" i="43"/>
  <c r="T85" i="43"/>
  <c r="T86" i="43"/>
  <c r="T87" i="43"/>
  <c r="T88" i="43"/>
  <c r="T89" i="43"/>
  <c r="T90" i="43"/>
  <c r="T91" i="43"/>
  <c r="T92" i="43"/>
  <c r="T93" i="43"/>
  <c r="T94" i="43"/>
  <c r="T95" i="43"/>
  <c r="T96" i="43"/>
  <c r="T97" i="43"/>
  <c r="T98" i="43"/>
  <c r="T99" i="43"/>
  <c r="T100" i="43"/>
  <c r="T101" i="43"/>
  <c r="T102" i="43"/>
  <c r="T103" i="43"/>
  <c r="T104" i="43"/>
  <c r="T105" i="43"/>
  <c r="T106" i="43"/>
  <c r="T107" i="43"/>
  <c r="T108" i="43"/>
  <c r="T109" i="43"/>
  <c r="T110" i="43"/>
  <c r="T111" i="43"/>
  <c r="T112" i="43"/>
  <c r="T113" i="43"/>
  <c r="T114" i="43"/>
  <c r="T115" i="43"/>
  <c r="T116" i="43"/>
  <c r="T117" i="43"/>
  <c r="T118" i="43"/>
  <c r="T119" i="43"/>
  <c r="T120" i="43"/>
  <c r="T121" i="43"/>
  <c r="T122" i="43"/>
  <c r="T123" i="43"/>
  <c r="T124" i="43"/>
  <c r="T125" i="43"/>
  <c r="T126" i="43"/>
  <c r="T127" i="43"/>
  <c r="T128" i="43"/>
  <c r="T129" i="43"/>
  <c r="T130" i="43"/>
  <c r="T131" i="43"/>
  <c r="T132" i="43"/>
  <c r="T133" i="43"/>
  <c r="T134" i="43"/>
  <c r="T135" i="43"/>
  <c r="T136" i="43"/>
  <c r="T137" i="43"/>
  <c r="T138" i="43"/>
  <c r="T139" i="43"/>
  <c r="T140" i="43"/>
  <c r="T141" i="43"/>
  <c r="T142" i="43"/>
  <c r="T143" i="43"/>
  <c r="T144" i="43"/>
  <c r="T145" i="43"/>
  <c r="T146" i="43"/>
  <c r="T147" i="43"/>
  <c r="T148" i="43"/>
  <c r="T149" i="43"/>
  <c r="T150" i="43"/>
  <c r="T151" i="43"/>
  <c r="T152" i="43"/>
  <c r="T153" i="43"/>
  <c r="T154" i="43"/>
  <c r="T155" i="43"/>
  <c r="T156" i="43"/>
  <c r="T157" i="43"/>
  <c r="T158" i="43"/>
  <c r="T159" i="43"/>
  <c r="T160" i="43"/>
  <c r="T161" i="43"/>
  <c r="T162" i="43"/>
  <c r="T163" i="43"/>
  <c r="T164" i="43"/>
  <c r="T165" i="43"/>
  <c r="T166" i="43"/>
  <c r="T167" i="43"/>
  <c r="T168" i="43"/>
  <c r="T169" i="43"/>
  <c r="T170" i="43"/>
  <c r="T171" i="43"/>
  <c r="T172" i="43"/>
  <c r="T173" i="43"/>
  <c r="T174" i="43"/>
  <c r="T175" i="43"/>
  <c r="T176" i="43"/>
  <c r="T177" i="43"/>
  <c r="T178" i="43"/>
  <c r="T179" i="43"/>
  <c r="T180" i="43"/>
  <c r="T181" i="43"/>
  <c r="T182" i="43"/>
  <c r="T183" i="43"/>
  <c r="T184" i="43"/>
  <c r="T185" i="43"/>
  <c r="T186" i="43"/>
  <c r="T187" i="43"/>
  <c r="T188" i="43"/>
  <c r="T189" i="43"/>
  <c r="T190" i="43"/>
  <c r="T191" i="43"/>
  <c r="T192" i="43"/>
  <c r="T193" i="43"/>
  <c r="T194" i="43"/>
  <c r="T195" i="43"/>
  <c r="T196" i="43"/>
  <c r="T197" i="43"/>
  <c r="T198" i="43"/>
  <c r="T199" i="43"/>
  <c r="T200" i="43"/>
  <c r="T201" i="43"/>
  <c r="T202" i="43"/>
  <c r="T203" i="43"/>
  <c r="T204" i="43"/>
  <c r="T205" i="43"/>
  <c r="T206" i="43"/>
  <c r="T207" i="43"/>
  <c r="T208" i="43"/>
  <c r="T209" i="43"/>
  <c r="T210" i="43"/>
  <c r="T211" i="43"/>
  <c r="T212" i="43"/>
  <c r="T213" i="43"/>
  <c r="T214" i="43"/>
  <c r="T215" i="43"/>
  <c r="T216" i="43"/>
  <c r="T217" i="43"/>
  <c r="T218" i="43"/>
  <c r="T219" i="43"/>
  <c r="T220" i="43"/>
  <c r="T221" i="43"/>
  <c r="T222" i="43"/>
  <c r="T223" i="43"/>
  <c r="T224" i="43"/>
  <c r="T225" i="43"/>
  <c r="T226" i="43"/>
  <c r="T227" i="43"/>
  <c r="T228" i="43"/>
  <c r="T229" i="43"/>
  <c r="T2" i="43"/>
  <c r="S3" i="43"/>
  <c r="S4" i="43"/>
  <c r="S5" i="43"/>
  <c r="S6" i="43"/>
  <c r="S7" i="43"/>
  <c r="S8" i="43"/>
  <c r="S9" i="43"/>
  <c r="S10" i="43"/>
  <c r="S11" i="43"/>
  <c r="S12" i="43"/>
  <c r="S13" i="43"/>
  <c r="S14" i="43"/>
  <c r="S15" i="43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29" i="43"/>
  <c r="S30" i="43"/>
  <c r="S31" i="43"/>
  <c r="S32" i="43"/>
  <c r="S33" i="43"/>
  <c r="S34" i="43"/>
  <c r="S35" i="43"/>
  <c r="S36" i="43"/>
  <c r="S37" i="43"/>
  <c r="S38" i="43"/>
  <c r="S39" i="43"/>
  <c r="S40" i="43"/>
  <c r="S41" i="43"/>
  <c r="S42" i="43"/>
  <c r="S43" i="43"/>
  <c r="S44" i="43"/>
  <c r="S45" i="43"/>
  <c r="S46" i="43"/>
  <c r="S47" i="43"/>
  <c r="S48" i="43"/>
  <c r="S49" i="43"/>
  <c r="S50" i="43"/>
  <c r="S51" i="43"/>
  <c r="S52" i="43"/>
  <c r="S53" i="43"/>
  <c r="S54" i="43"/>
  <c r="S55" i="43"/>
  <c r="S56" i="43"/>
  <c r="S57" i="43"/>
  <c r="S58" i="43"/>
  <c r="S59" i="43"/>
  <c r="S60" i="43"/>
  <c r="S61" i="43"/>
  <c r="S62" i="43"/>
  <c r="S63" i="43"/>
  <c r="S64" i="43"/>
  <c r="S65" i="43"/>
  <c r="S66" i="43"/>
  <c r="S67" i="43"/>
  <c r="S68" i="43"/>
  <c r="S69" i="43"/>
  <c r="S70" i="43"/>
  <c r="S71" i="43"/>
  <c r="S72" i="43"/>
  <c r="S73" i="43"/>
  <c r="S74" i="43"/>
  <c r="S75" i="43"/>
  <c r="S76" i="43"/>
  <c r="S77" i="43"/>
  <c r="S78" i="43"/>
  <c r="S79" i="43"/>
  <c r="S80" i="43"/>
  <c r="S81" i="43"/>
  <c r="S82" i="43"/>
  <c r="S83" i="43"/>
  <c r="S84" i="43"/>
  <c r="S85" i="43"/>
  <c r="S86" i="43"/>
  <c r="S87" i="43"/>
  <c r="S88" i="43"/>
  <c r="S89" i="43"/>
  <c r="S90" i="43"/>
  <c r="S91" i="43"/>
  <c r="S92" i="43"/>
  <c r="S93" i="43"/>
  <c r="S94" i="43"/>
  <c r="S95" i="43"/>
  <c r="S96" i="43"/>
  <c r="S97" i="43"/>
  <c r="S98" i="43"/>
  <c r="S99" i="43"/>
  <c r="S100" i="43"/>
  <c r="S101" i="43"/>
  <c r="S102" i="43"/>
  <c r="S103" i="43"/>
  <c r="S104" i="43"/>
  <c r="S105" i="43"/>
  <c r="S106" i="43"/>
  <c r="S107" i="43"/>
  <c r="S108" i="43"/>
  <c r="S109" i="43"/>
  <c r="S110" i="43"/>
  <c r="S111" i="43"/>
  <c r="S112" i="43"/>
  <c r="S113" i="43"/>
  <c r="S114" i="43"/>
  <c r="S115" i="43"/>
  <c r="S116" i="43"/>
  <c r="S117" i="43"/>
  <c r="S118" i="43"/>
  <c r="S119" i="43"/>
  <c r="S120" i="43"/>
  <c r="S121" i="43"/>
  <c r="S122" i="43"/>
  <c r="S123" i="43"/>
  <c r="S124" i="43"/>
  <c r="S125" i="43"/>
  <c r="S126" i="43"/>
  <c r="S127" i="43"/>
  <c r="S128" i="43"/>
  <c r="S129" i="43"/>
  <c r="S130" i="43"/>
  <c r="S131" i="43"/>
  <c r="S132" i="43"/>
  <c r="S133" i="43"/>
  <c r="S134" i="43"/>
  <c r="S135" i="43"/>
  <c r="S136" i="43"/>
  <c r="S137" i="43"/>
  <c r="S138" i="43"/>
  <c r="S139" i="43"/>
  <c r="S140" i="43"/>
  <c r="S141" i="43"/>
  <c r="S142" i="43"/>
  <c r="S143" i="43"/>
  <c r="S144" i="43"/>
  <c r="S145" i="43"/>
  <c r="S146" i="43"/>
  <c r="S147" i="43"/>
  <c r="S148" i="43"/>
  <c r="S149" i="43"/>
  <c r="S150" i="43"/>
  <c r="S151" i="43"/>
  <c r="S152" i="43"/>
  <c r="S153" i="43"/>
  <c r="S154" i="43"/>
  <c r="S155" i="43"/>
  <c r="S156" i="43"/>
  <c r="S157" i="43"/>
  <c r="S158" i="43"/>
  <c r="S159" i="43"/>
  <c r="S160" i="43"/>
  <c r="S161" i="43"/>
  <c r="S162" i="43"/>
  <c r="S163" i="43"/>
  <c r="S164" i="43"/>
  <c r="S165" i="43"/>
  <c r="S166" i="43"/>
  <c r="S167" i="43"/>
  <c r="S168" i="43"/>
  <c r="S169" i="43"/>
  <c r="S170" i="43"/>
  <c r="S171" i="43"/>
  <c r="S172" i="43"/>
  <c r="S173" i="43"/>
  <c r="S174" i="43"/>
  <c r="S175" i="43"/>
  <c r="S176" i="43"/>
  <c r="S177" i="43"/>
  <c r="S178" i="43"/>
  <c r="S179" i="43"/>
  <c r="S180" i="43"/>
  <c r="S181" i="43"/>
  <c r="S182" i="43"/>
  <c r="S183" i="43"/>
  <c r="S184" i="43"/>
  <c r="S185" i="43"/>
  <c r="S186" i="43"/>
  <c r="S187" i="43"/>
  <c r="S188" i="43"/>
  <c r="S189" i="43"/>
  <c r="S190" i="43"/>
  <c r="S191" i="43"/>
  <c r="S192" i="43"/>
  <c r="S193" i="43"/>
  <c r="S194" i="43"/>
  <c r="S195" i="43"/>
  <c r="S196" i="43"/>
  <c r="S197" i="43"/>
  <c r="S198" i="43"/>
  <c r="S199" i="43"/>
  <c r="S200" i="43"/>
  <c r="S201" i="43"/>
  <c r="S202" i="43"/>
  <c r="S203" i="43"/>
  <c r="S204" i="43"/>
  <c r="S205" i="43"/>
  <c r="S206" i="43"/>
  <c r="S207" i="43"/>
  <c r="S208" i="43"/>
  <c r="S209" i="43"/>
  <c r="S210" i="43"/>
  <c r="S211" i="43"/>
  <c r="S212" i="43"/>
  <c r="S213" i="43"/>
  <c r="S214" i="43"/>
  <c r="S215" i="43"/>
  <c r="S216" i="43"/>
  <c r="S217" i="43"/>
  <c r="S218" i="43"/>
  <c r="S219" i="43"/>
  <c r="S220" i="43"/>
  <c r="S221" i="43"/>
  <c r="S222" i="43"/>
  <c r="S223" i="43"/>
  <c r="S224" i="43"/>
  <c r="S225" i="43"/>
  <c r="S226" i="43"/>
  <c r="S227" i="43"/>
  <c r="S228" i="43"/>
  <c r="S229" i="43"/>
  <c r="S2" i="43"/>
  <c r="R3" i="43"/>
  <c r="R4" i="43"/>
  <c r="R5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108" i="43"/>
  <c r="R109" i="43"/>
  <c r="R110" i="43"/>
  <c r="R111" i="43"/>
  <c r="R112" i="43"/>
  <c r="R113" i="43"/>
  <c r="R114" i="43"/>
  <c r="R115" i="43"/>
  <c r="R116" i="43"/>
  <c r="R117" i="43"/>
  <c r="R118" i="43"/>
  <c r="R119" i="43"/>
  <c r="R120" i="43"/>
  <c r="R121" i="43"/>
  <c r="R122" i="43"/>
  <c r="R123" i="43"/>
  <c r="R124" i="43"/>
  <c r="R125" i="43"/>
  <c r="R126" i="43"/>
  <c r="R127" i="43"/>
  <c r="R128" i="43"/>
  <c r="R129" i="43"/>
  <c r="R130" i="43"/>
  <c r="R131" i="43"/>
  <c r="R132" i="43"/>
  <c r="R133" i="43"/>
  <c r="R134" i="43"/>
  <c r="R135" i="43"/>
  <c r="R136" i="43"/>
  <c r="R137" i="43"/>
  <c r="R138" i="43"/>
  <c r="R139" i="43"/>
  <c r="R140" i="43"/>
  <c r="R141" i="43"/>
  <c r="R142" i="43"/>
  <c r="R143" i="43"/>
  <c r="R144" i="43"/>
  <c r="R145" i="43"/>
  <c r="R146" i="43"/>
  <c r="R147" i="43"/>
  <c r="R148" i="43"/>
  <c r="R149" i="43"/>
  <c r="R150" i="43"/>
  <c r="R151" i="43"/>
  <c r="R152" i="43"/>
  <c r="R153" i="43"/>
  <c r="R154" i="43"/>
  <c r="R155" i="43"/>
  <c r="R156" i="43"/>
  <c r="R157" i="43"/>
  <c r="R158" i="43"/>
  <c r="R159" i="43"/>
  <c r="R160" i="43"/>
  <c r="R161" i="43"/>
  <c r="R162" i="43"/>
  <c r="R163" i="43"/>
  <c r="R164" i="43"/>
  <c r="R165" i="43"/>
  <c r="R166" i="43"/>
  <c r="R167" i="43"/>
  <c r="R168" i="43"/>
  <c r="R169" i="43"/>
  <c r="R170" i="43"/>
  <c r="R171" i="43"/>
  <c r="R172" i="43"/>
  <c r="R173" i="43"/>
  <c r="R174" i="43"/>
  <c r="R175" i="43"/>
  <c r="R176" i="43"/>
  <c r="R177" i="43"/>
  <c r="R178" i="43"/>
  <c r="R179" i="43"/>
  <c r="R180" i="43"/>
  <c r="R181" i="43"/>
  <c r="R182" i="43"/>
  <c r="R183" i="43"/>
  <c r="R184" i="43"/>
  <c r="R185" i="43"/>
  <c r="R186" i="43"/>
  <c r="R187" i="43"/>
  <c r="R188" i="43"/>
  <c r="R189" i="43"/>
  <c r="R190" i="43"/>
  <c r="R191" i="43"/>
  <c r="R192" i="43"/>
  <c r="R193" i="43"/>
  <c r="R194" i="43"/>
  <c r="R195" i="43"/>
  <c r="R196" i="43"/>
  <c r="R197" i="43"/>
  <c r="R198" i="43"/>
  <c r="R199" i="43"/>
  <c r="R200" i="43"/>
  <c r="R201" i="43"/>
  <c r="R202" i="43"/>
  <c r="R203" i="43"/>
  <c r="R204" i="43"/>
  <c r="R205" i="43"/>
  <c r="R206" i="43"/>
  <c r="R207" i="43"/>
  <c r="R208" i="43"/>
  <c r="R209" i="43"/>
  <c r="R210" i="43"/>
  <c r="R211" i="43"/>
  <c r="R212" i="43"/>
  <c r="R213" i="43"/>
  <c r="R214" i="43"/>
  <c r="R215" i="43"/>
  <c r="R216" i="43"/>
  <c r="R217" i="43"/>
  <c r="R218" i="43"/>
  <c r="R219" i="43"/>
  <c r="R220" i="43"/>
  <c r="R221" i="43"/>
  <c r="R222" i="43"/>
  <c r="R223" i="43"/>
  <c r="R224" i="43"/>
  <c r="R225" i="43"/>
  <c r="R226" i="43"/>
  <c r="R227" i="43"/>
  <c r="R228" i="43"/>
  <c r="R229" i="43"/>
  <c r="R2" i="43"/>
  <c r="Q3" i="43"/>
  <c r="Q4" i="43"/>
  <c r="Q5" i="43"/>
  <c r="Q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Q70" i="43"/>
  <c r="Q71" i="43"/>
  <c r="Q72" i="43"/>
  <c r="Q73" i="43"/>
  <c r="Q74" i="43"/>
  <c r="Q75" i="43"/>
  <c r="Q76" i="43"/>
  <c r="Q77" i="43"/>
  <c r="Q78" i="43"/>
  <c r="Q79" i="43"/>
  <c r="Q80" i="43"/>
  <c r="Q81" i="43"/>
  <c r="Q82" i="43"/>
  <c r="Q83" i="43"/>
  <c r="Q84" i="43"/>
  <c r="Q85" i="43"/>
  <c r="Q86" i="43"/>
  <c r="Q87" i="43"/>
  <c r="Q88" i="43"/>
  <c r="Q89" i="43"/>
  <c r="Q90" i="43"/>
  <c r="Q91" i="43"/>
  <c r="Q92" i="43"/>
  <c r="Q93" i="43"/>
  <c r="Q94" i="43"/>
  <c r="Q95" i="43"/>
  <c r="Q96" i="43"/>
  <c r="Q97" i="43"/>
  <c r="Q98" i="43"/>
  <c r="Q99" i="43"/>
  <c r="Q100" i="43"/>
  <c r="Q101" i="43"/>
  <c r="Q102" i="43"/>
  <c r="Q103" i="43"/>
  <c r="Q104" i="43"/>
  <c r="Q105" i="43"/>
  <c r="Q106" i="43"/>
  <c r="Q107" i="43"/>
  <c r="Q108" i="43"/>
  <c r="Q109" i="43"/>
  <c r="Q110" i="43"/>
  <c r="Q111" i="43"/>
  <c r="Q112" i="43"/>
  <c r="Q113" i="43"/>
  <c r="Q114" i="43"/>
  <c r="Q115" i="43"/>
  <c r="Q116" i="43"/>
  <c r="Q117" i="43"/>
  <c r="Q118" i="43"/>
  <c r="Q119" i="43"/>
  <c r="Q120" i="43"/>
  <c r="Q121" i="43"/>
  <c r="Q122" i="43"/>
  <c r="Q123" i="43"/>
  <c r="Q124" i="43"/>
  <c r="Q125" i="43"/>
  <c r="Q126" i="43"/>
  <c r="Q127" i="43"/>
  <c r="Q128" i="43"/>
  <c r="Q129" i="43"/>
  <c r="Q130" i="43"/>
  <c r="Q131" i="43"/>
  <c r="Q132" i="43"/>
  <c r="Q133" i="43"/>
  <c r="Q134" i="43"/>
  <c r="Q135" i="43"/>
  <c r="Q136" i="43"/>
  <c r="Q137" i="43"/>
  <c r="Q138" i="43"/>
  <c r="Q139" i="43"/>
  <c r="Q140" i="43"/>
  <c r="Q141" i="43"/>
  <c r="Q142" i="43"/>
  <c r="Q143" i="43"/>
  <c r="Q144" i="43"/>
  <c r="Q145" i="43"/>
  <c r="Q146" i="43"/>
  <c r="Q147" i="43"/>
  <c r="Q148" i="43"/>
  <c r="Q149" i="43"/>
  <c r="Q150" i="43"/>
  <c r="Q151" i="43"/>
  <c r="Q152" i="43"/>
  <c r="Q153" i="43"/>
  <c r="Q154" i="43"/>
  <c r="Q155" i="43"/>
  <c r="Q156" i="43"/>
  <c r="Q157" i="43"/>
  <c r="Q158" i="43"/>
  <c r="Q159" i="43"/>
  <c r="Q160" i="43"/>
  <c r="Q161" i="43"/>
  <c r="Q162" i="43"/>
  <c r="Q163" i="43"/>
  <c r="Q164" i="43"/>
  <c r="Q165" i="43"/>
  <c r="Q166" i="43"/>
  <c r="Q167" i="43"/>
  <c r="Q168" i="43"/>
  <c r="Q169" i="43"/>
  <c r="Q170" i="43"/>
  <c r="Q171" i="43"/>
  <c r="Q172" i="43"/>
  <c r="Q173" i="43"/>
  <c r="Q174" i="43"/>
  <c r="Q175" i="43"/>
  <c r="Q176" i="43"/>
  <c r="Q177" i="43"/>
  <c r="Q178" i="43"/>
  <c r="Q179" i="43"/>
  <c r="Q180" i="43"/>
  <c r="Q181" i="43"/>
  <c r="Q182" i="43"/>
  <c r="Q183" i="43"/>
  <c r="Q184" i="43"/>
  <c r="Q185" i="43"/>
  <c r="Q186" i="43"/>
  <c r="Q187" i="43"/>
  <c r="Q188" i="43"/>
  <c r="Q189" i="43"/>
  <c r="Q190" i="43"/>
  <c r="Q191" i="43"/>
  <c r="Q192" i="43"/>
  <c r="Q193" i="43"/>
  <c r="Q194" i="43"/>
  <c r="Q195" i="43"/>
  <c r="Q196" i="43"/>
  <c r="Q197" i="43"/>
  <c r="Q198" i="43"/>
  <c r="Q199" i="43"/>
  <c r="Q200" i="43"/>
  <c r="Q201" i="43"/>
  <c r="Q202" i="43"/>
  <c r="Q203" i="43"/>
  <c r="Q204" i="43"/>
  <c r="Q205" i="43"/>
  <c r="Q206" i="43"/>
  <c r="Q207" i="43"/>
  <c r="Q208" i="43"/>
  <c r="Q209" i="43"/>
  <c r="Q210" i="43"/>
  <c r="Q211" i="43"/>
  <c r="Q212" i="43"/>
  <c r="Q213" i="43"/>
  <c r="Q214" i="43"/>
  <c r="Q215" i="43"/>
  <c r="Q216" i="43"/>
  <c r="Q217" i="43"/>
  <c r="Q218" i="43"/>
  <c r="Q219" i="43"/>
  <c r="Q220" i="43"/>
  <c r="Q221" i="43"/>
  <c r="Q222" i="43"/>
  <c r="Q223" i="43"/>
  <c r="Q224" i="43"/>
  <c r="Q225" i="43"/>
  <c r="Q226" i="43"/>
  <c r="Q227" i="43"/>
  <c r="Q228" i="43"/>
  <c r="Q229" i="43"/>
  <c r="Q2" i="43"/>
  <c r="P3" i="43"/>
  <c r="P4" i="43"/>
  <c r="P5" i="43"/>
  <c r="P6" i="43"/>
  <c r="P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P57" i="43"/>
  <c r="P58" i="43"/>
  <c r="P59" i="43"/>
  <c r="P60" i="43"/>
  <c r="P61" i="43"/>
  <c r="P62" i="43"/>
  <c r="P63" i="43"/>
  <c r="P64" i="43"/>
  <c r="P65" i="43"/>
  <c r="P66" i="43"/>
  <c r="P67" i="43"/>
  <c r="P68" i="43"/>
  <c r="P69" i="43"/>
  <c r="P70" i="43"/>
  <c r="P71" i="43"/>
  <c r="P72" i="43"/>
  <c r="P73" i="43"/>
  <c r="P74" i="43"/>
  <c r="P75" i="43"/>
  <c r="P76" i="43"/>
  <c r="P77" i="43"/>
  <c r="P78" i="43"/>
  <c r="P79" i="43"/>
  <c r="P80" i="43"/>
  <c r="P81" i="43"/>
  <c r="P82" i="43"/>
  <c r="P83" i="43"/>
  <c r="P84" i="43"/>
  <c r="P85" i="43"/>
  <c r="P86" i="43"/>
  <c r="P87" i="43"/>
  <c r="P88" i="43"/>
  <c r="P89" i="43"/>
  <c r="P90" i="43"/>
  <c r="P91" i="43"/>
  <c r="P92" i="43"/>
  <c r="P93" i="43"/>
  <c r="P94" i="43"/>
  <c r="P95" i="43"/>
  <c r="P96" i="43"/>
  <c r="P97" i="43"/>
  <c r="P98" i="43"/>
  <c r="P99" i="43"/>
  <c r="P100" i="43"/>
  <c r="P101" i="43"/>
  <c r="P102" i="43"/>
  <c r="P103" i="43"/>
  <c r="P104" i="43"/>
  <c r="P105" i="43"/>
  <c r="P106" i="43"/>
  <c r="P107" i="43"/>
  <c r="P108" i="43"/>
  <c r="P109" i="43"/>
  <c r="P110" i="43"/>
  <c r="P111" i="43"/>
  <c r="P112" i="43"/>
  <c r="P113" i="43"/>
  <c r="P114" i="43"/>
  <c r="P115" i="43"/>
  <c r="P116" i="43"/>
  <c r="P117" i="43"/>
  <c r="P118" i="43"/>
  <c r="P119" i="43"/>
  <c r="P120" i="43"/>
  <c r="P121" i="43"/>
  <c r="P122" i="43"/>
  <c r="P123" i="43"/>
  <c r="P124" i="43"/>
  <c r="P125" i="43"/>
  <c r="P126" i="43"/>
  <c r="P127" i="43"/>
  <c r="P128" i="43"/>
  <c r="P129" i="43"/>
  <c r="P130" i="43"/>
  <c r="P131" i="43"/>
  <c r="P132" i="43"/>
  <c r="P133" i="43"/>
  <c r="P134" i="43"/>
  <c r="P135" i="43"/>
  <c r="P136" i="43"/>
  <c r="P137" i="43"/>
  <c r="P138" i="43"/>
  <c r="P139" i="43"/>
  <c r="P140" i="43"/>
  <c r="P141" i="43"/>
  <c r="P142" i="43"/>
  <c r="P143" i="43"/>
  <c r="P144" i="43"/>
  <c r="P145" i="43"/>
  <c r="P146" i="43"/>
  <c r="P147" i="43"/>
  <c r="P148" i="43"/>
  <c r="P149" i="43"/>
  <c r="P150" i="43"/>
  <c r="P151" i="43"/>
  <c r="P152" i="43"/>
  <c r="P153" i="43"/>
  <c r="P154" i="43"/>
  <c r="P155" i="43"/>
  <c r="P156" i="43"/>
  <c r="P157" i="43"/>
  <c r="P158" i="43"/>
  <c r="P159" i="43"/>
  <c r="P160" i="43"/>
  <c r="P161" i="43"/>
  <c r="P162" i="43"/>
  <c r="P163" i="43"/>
  <c r="P164" i="43"/>
  <c r="P165" i="43"/>
  <c r="P166" i="43"/>
  <c r="P167" i="43"/>
  <c r="P168" i="43"/>
  <c r="P169" i="43"/>
  <c r="P170" i="43"/>
  <c r="P171" i="43"/>
  <c r="P172" i="43"/>
  <c r="P173" i="43"/>
  <c r="P174" i="43"/>
  <c r="P175" i="43"/>
  <c r="P176" i="43"/>
  <c r="P177" i="43"/>
  <c r="P178" i="43"/>
  <c r="P179" i="43"/>
  <c r="P180" i="43"/>
  <c r="P181" i="43"/>
  <c r="P182" i="43"/>
  <c r="P183" i="43"/>
  <c r="P184" i="43"/>
  <c r="P185" i="43"/>
  <c r="P186" i="43"/>
  <c r="P187" i="43"/>
  <c r="P188" i="43"/>
  <c r="P189" i="43"/>
  <c r="P190" i="43"/>
  <c r="P191" i="43"/>
  <c r="P192" i="43"/>
  <c r="P193" i="43"/>
  <c r="P194" i="43"/>
  <c r="P195" i="43"/>
  <c r="P196" i="43"/>
  <c r="P197" i="43"/>
  <c r="P198" i="43"/>
  <c r="P199" i="43"/>
  <c r="P200" i="43"/>
  <c r="P201" i="43"/>
  <c r="P202" i="43"/>
  <c r="P203" i="43"/>
  <c r="P204" i="43"/>
  <c r="P205" i="43"/>
  <c r="P206" i="43"/>
  <c r="P207" i="43"/>
  <c r="P208" i="43"/>
  <c r="P209" i="43"/>
  <c r="P210" i="43"/>
  <c r="P211" i="43"/>
  <c r="P212" i="43"/>
  <c r="P213" i="43"/>
  <c r="P214" i="43"/>
  <c r="P215" i="43"/>
  <c r="P216" i="43"/>
  <c r="P217" i="43"/>
  <c r="P218" i="43"/>
  <c r="P219" i="43"/>
  <c r="P220" i="43"/>
  <c r="P221" i="43"/>
  <c r="P222" i="43"/>
  <c r="P223" i="43"/>
  <c r="P224" i="43"/>
  <c r="P225" i="43"/>
  <c r="P226" i="43"/>
  <c r="P227" i="43"/>
  <c r="P228" i="43"/>
  <c r="P229" i="43"/>
  <c r="P2" i="43"/>
  <c r="M229" i="43"/>
  <c r="M3" i="43"/>
  <c r="M4" i="43"/>
  <c r="M5" i="43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83" i="43"/>
  <c r="M84" i="43"/>
  <c r="M85" i="43"/>
  <c r="M86" i="43"/>
  <c r="M87" i="43"/>
  <c r="M88" i="43"/>
  <c r="M89" i="43"/>
  <c r="M90" i="43"/>
  <c r="M91" i="43"/>
  <c r="M92" i="43"/>
  <c r="M93" i="43"/>
  <c r="M94" i="43"/>
  <c r="M95" i="43"/>
  <c r="M96" i="43"/>
  <c r="M97" i="43"/>
  <c r="M98" i="43"/>
  <c r="M99" i="43"/>
  <c r="M100" i="43"/>
  <c r="M101" i="43"/>
  <c r="M102" i="43"/>
  <c r="M103" i="43"/>
  <c r="M104" i="43"/>
  <c r="M105" i="43"/>
  <c r="M106" i="43"/>
  <c r="M107" i="43"/>
  <c r="M108" i="43"/>
  <c r="M109" i="43"/>
  <c r="M110" i="43"/>
  <c r="M111" i="43"/>
  <c r="M112" i="43"/>
  <c r="M113" i="43"/>
  <c r="M114" i="43"/>
  <c r="M115" i="43"/>
  <c r="M116" i="43"/>
  <c r="M117" i="43"/>
  <c r="M118" i="43"/>
  <c r="M119" i="43"/>
  <c r="M120" i="43"/>
  <c r="M121" i="43"/>
  <c r="M122" i="43"/>
  <c r="M123" i="43"/>
  <c r="M124" i="43"/>
  <c r="M125" i="43"/>
  <c r="M126" i="43"/>
  <c r="M127" i="43"/>
  <c r="M128" i="43"/>
  <c r="M129" i="43"/>
  <c r="M130" i="43"/>
  <c r="M131" i="43"/>
  <c r="M132" i="43"/>
  <c r="M133" i="43"/>
  <c r="M134" i="43"/>
  <c r="M135" i="43"/>
  <c r="M136" i="43"/>
  <c r="M137" i="43"/>
  <c r="M138" i="43"/>
  <c r="M139" i="43"/>
  <c r="M140" i="43"/>
  <c r="M141" i="43"/>
  <c r="M142" i="43"/>
  <c r="M143" i="43"/>
  <c r="M144" i="43"/>
  <c r="M145" i="43"/>
  <c r="M146" i="43"/>
  <c r="M147" i="43"/>
  <c r="M148" i="43"/>
  <c r="M149" i="43"/>
  <c r="M150" i="43"/>
  <c r="M151" i="43"/>
  <c r="M152" i="43"/>
  <c r="M153" i="43"/>
  <c r="M154" i="43"/>
  <c r="M155" i="43"/>
  <c r="M156" i="43"/>
  <c r="M157" i="43"/>
  <c r="M158" i="43"/>
  <c r="M159" i="43"/>
  <c r="M160" i="43"/>
  <c r="M161" i="43"/>
  <c r="M162" i="43"/>
  <c r="M163" i="43"/>
  <c r="M164" i="43"/>
  <c r="M165" i="43"/>
  <c r="M166" i="43"/>
  <c r="M167" i="43"/>
  <c r="M168" i="43"/>
  <c r="M169" i="43"/>
  <c r="M170" i="43"/>
  <c r="M171" i="43"/>
  <c r="M172" i="43"/>
  <c r="M173" i="43"/>
  <c r="M174" i="43"/>
  <c r="M175" i="43"/>
  <c r="M176" i="43"/>
  <c r="M177" i="43"/>
  <c r="M178" i="43"/>
  <c r="M179" i="43"/>
  <c r="M180" i="43"/>
  <c r="M181" i="43"/>
  <c r="M182" i="43"/>
  <c r="M183" i="43"/>
  <c r="M184" i="43"/>
  <c r="M185" i="43"/>
  <c r="M186" i="43"/>
  <c r="M187" i="43"/>
  <c r="M188" i="43"/>
  <c r="M189" i="43"/>
  <c r="M190" i="43"/>
  <c r="M191" i="43"/>
  <c r="M192" i="43"/>
  <c r="M193" i="43"/>
  <c r="M194" i="43"/>
  <c r="M195" i="43"/>
  <c r="M196" i="43"/>
  <c r="M197" i="43"/>
  <c r="M198" i="43"/>
  <c r="M199" i="43"/>
  <c r="M200" i="43"/>
  <c r="M201" i="43"/>
  <c r="M202" i="43"/>
  <c r="M203" i="43"/>
  <c r="M204" i="43"/>
  <c r="M205" i="43"/>
  <c r="M206" i="43"/>
  <c r="M207" i="43"/>
  <c r="M208" i="43"/>
  <c r="M209" i="43"/>
  <c r="M210" i="43"/>
  <c r="M211" i="43"/>
  <c r="M212" i="43"/>
  <c r="M213" i="43"/>
  <c r="M214" i="43"/>
  <c r="M215" i="43"/>
  <c r="M216" i="43"/>
  <c r="M217" i="43"/>
  <c r="M218" i="43"/>
  <c r="M219" i="43"/>
  <c r="M220" i="43"/>
  <c r="M221" i="43"/>
  <c r="M222" i="43"/>
  <c r="M223" i="43"/>
  <c r="M224" i="43"/>
  <c r="M225" i="43"/>
  <c r="M226" i="43"/>
  <c r="M227" i="43"/>
  <c r="M228" i="43"/>
  <c r="M2" i="43"/>
  <c r="L3" i="43" a="1"/>
  <c r="L3" i="43" s="1"/>
  <c r="L4" i="43" a="1"/>
  <c r="L4" i="43" s="1"/>
  <c r="L5" i="43" a="1"/>
  <c r="L5" i="43" s="1"/>
  <c r="L6" i="43" a="1"/>
  <c r="L6" i="43" s="1"/>
  <c r="L7" i="43" a="1"/>
  <c r="L7" i="43" s="1"/>
  <c r="L8" i="43" a="1"/>
  <c r="L8" i="43" s="1"/>
  <c r="L9" i="43" a="1"/>
  <c r="L9" i="43" s="1"/>
  <c r="L10" i="43" a="1"/>
  <c r="L10" i="43" s="1"/>
  <c r="L11" i="43" a="1"/>
  <c r="L11" i="43" s="1"/>
  <c r="L12" i="43" a="1"/>
  <c r="L12" i="43" s="1"/>
  <c r="L13" i="43" a="1"/>
  <c r="L13" i="43" s="1"/>
  <c r="L14" i="43" a="1"/>
  <c r="L14" i="43" s="1"/>
  <c r="L15" i="43" a="1"/>
  <c r="L15" i="43" s="1"/>
  <c r="L16" i="43" a="1"/>
  <c r="L16" i="43" s="1"/>
  <c r="L17" i="43" a="1"/>
  <c r="L17" i="43" s="1"/>
  <c r="L18" i="43" a="1"/>
  <c r="L18" i="43" s="1"/>
  <c r="L19" i="43" a="1"/>
  <c r="L19" i="43" s="1"/>
  <c r="L20" i="43" a="1"/>
  <c r="L20" i="43" s="1"/>
  <c r="L21" i="43" a="1"/>
  <c r="L21" i="43" s="1"/>
  <c r="L22" i="43" a="1"/>
  <c r="L22" i="43" s="1"/>
  <c r="L23" i="43" a="1"/>
  <c r="L23" i="43" s="1"/>
  <c r="L24" i="43" a="1"/>
  <c r="L24" i="43" s="1"/>
  <c r="L25" i="43" a="1"/>
  <c r="L25" i="43" s="1"/>
  <c r="L26" i="43" a="1"/>
  <c r="L26" i="43" s="1"/>
  <c r="L27" i="43" a="1"/>
  <c r="L27" i="43" s="1"/>
  <c r="L28" i="43" a="1"/>
  <c r="L28" i="43" s="1"/>
  <c r="L29" i="43" a="1"/>
  <c r="L29" i="43" s="1"/>
  <c r="L30" i="43" a="1"/>
  <c r="L30" i="43" s="1"/>
  <c r="L31" i="43" a="1"/>
  <c r="L31" i="43" s="1"/>
  <c r="L32" i="43" a="1"/>
  <c r="L32" i="43" s="1"/>
  <c r="L33" i="43" a="1"/>
  <c r="L33" i="43" s="1"/>
  <c r="L34" i="43" a="1"/>
  <c r="L34" i="43" s="1"/>
  <c r="L35" i="43" a="1"/>
  <c r="L35" i="43" s="1"/>
  <c r="L36" i="43" a="1"/>
  <c r="L36" i="43" s="1"/>
  <c r="L37" i="43" a="1"/>
  <c r="L37" i="43" s="1"/>
  <c r="L38" i="43" a="1"/>
  <c r="L38" i="43" s="1"/>
  <c r="L39" i="43" a="1"/>
  <c r="L39" i="43" s="1"/>
  <c r="L40" i="43" a="1"/>
  <c r="L40" i="43" s="1"/>
  <c r="L41" i="43" a="1"/>
  <c r="L41" i="43" s="1"/>
  <c r="L42" i="43" a="1"/>
  <c r="L42" i="43" s="1"/>
  <c r="L43" i="43" a="1"/>
  <c r="L43" i="43" s="1"/>
  <c r="L44" i="43" a="1"/>
  <c r="L44" i="43" s="1"/>
  <c r="L45" i="43" a="1"/>
  <c r="L45" i="43" s="1"/>
  <c r="L46" i="43" a="1"/>
  <c r="L46" i="43" s="1"/>
  <c r="L47" i="43" a="1"/>
  <c r="L47" i="43" s="1"/>
  <c r="L48" i="43" a="1"/>
  <c r="L48" i="43" s="1"/>
  <c r="L49" i="43" a="1"/>
  <c r="L49" i="43" s="1"/>
  <c r="L50" i="43" a="1"/>
  <c r="L50" i="43" s="1"/>
  <c r="L51" i="43" a="1"/>
  <c r="L51" i="43" s="1"/>
  <c r="L52" i="43" a="1"/>
  <c r="L52" i="43" s="1"/>
  <c r="L53" i="43" a="1"/>
  <c r="L53" i="43" s="1"/>
  <c r="L54" i="43" a="1"/>
  <c r="L54" i="43" s="1"/>
  <c r="L55" i="43" a="1"/>
  <c r="L55" i="43" s="1"/>
  <c r="L56" i="43" a="1"/>
  <c r="L56" i="43" s="1"/>
  <c r="L57" i="43" a="1"/>
  <c r="L57" i="43" s="1"/>
  <c r="L58" i="43" a="1"/>
  <c r="L58" i="43" s="1"/>
  <c r="L59" i="43" a="1"/>
  <c r="L59" i="43" s="1"/>
  <c r="L60" i="43" a="1"/>
  <c r="L60" i="43" s="1"/>
  <c r="L61" i="43" a="1"/>
  <c r="L61" i="43" s="1"/>
  <c r="L62" i="43" a="1"/>
  <c r="L62" i="43" s="1"/>
  <c r="L63" i="43" a="1"/>
  <c r="L63" i="43" s="1"/>
  <c r="L64" i="43" a="1"/>
  <c r="L64" i="43" s="1"/>
  <c r="L65" i="43" a="1"/>
  <c r="L65" i="43" s="1"/>
  <c r="L66" i="43" a="1"/>
  <c r="L66" i="43" s="1"/>
  <c r="L67" i="43" a="1"/>
  <c r="L67" i="43" s="1"/>
  <c r="L68" i="43" a="1"/>
  <c r="L68" i="43" s="1"/>
  <c r="L69" i="43" a="1"/>
  <c r="L69" i="43" s="1"/>
  <c r="L70" i="43" a="1"/>
  <c r="L70" i="43" s="1"/>
  <c r="L71" i="43" a="1"/>
  <c r="L71" i="43" s="1"/>
  <c r="L72" i="43" a="1"/>
  <c r="L72" i="43" s="1"/>
  <c r="L73" i="43" a="1"/>
  <c r="L73" i="43" s="1"/>
  <c r="L74" i="43" a="1"/>
  <c r="L74" i="43" s="1"/>
  <c r="L75" i="43" a="1"/>
  <c r="L75" i="43" s="1"/>
  <c r="L76" i="43" a="1"/>
  <c r="L76" i="43" s="1"/>
  <c r="L77" i="43" a="1"/>
  <c r="L77" i="43" s="1"/>
  <c r="L78" i="43" a="1"/>
  <c r="L78" i="43" s="1"/>
  <c r="L79" i="43" a="1"/>
  <c r="L79" i="43" s="1"/>
  <c r="L80" i="43" a="1"/>
  <c r="L80" i="43" s="1"/>
  <c r="L81" i="43" a="1"/>
  <c r="L81" i="43" s="1"/>
  <c r="L82" i="43" a="1"/>
  <c r="L82" i="43" s="1"/>
  <c r="L83" i="43" a="1"/>
  <c r="L83" i="43" s="1"/>
  <c r="L84" i="43" a="1"/>
  <c r="L84" i="43" s="1"/>
  <c r="L85" i="43" a="1"/>
  <c r="L85" i="43" s="1"/>
  <c r="L86" i="43" a="1"/>
  <c r="L86" i="43" s="1"/>
  <c r="L87" i="43" a="1"/>
  <c r="L87" i="43" s="1"/>
  <c r="L88" i="43" a="1"/>
  <c r="L88" i="43" s="1"/>
  <c r="L89" i="43" a="1"/>
  <c r="L89" i="43" s="1"/>
  <c r="L90" i="43" a="1"/>
  <c r="L90" i="43" s="1"/>
  <c r="L91" i="43" a="1"/>
  <c r="L91" i="43" s="1"/>
  <c r="L92" i="43" a="1"/>
  <c r="L92" i="43" s="1"/>
  <c r="L93" i="43" a="1"/>
  <c r="L93" i="43" s="1"/>
  <c r="L94" i="43" a="1"/>
  <c r="L94" i="43" s="1"/>
  <c r="L95" i="43" a="1"/>
  <c r="L95" i="43" s="1"/>
  <c r="L96" i="43" a="1"/>
  <c r="L96" i="43" s="1"/>
  <c r="L97" i="43" a="1"/>
  <c r="L97" i="43" s="1"/>
  <c r="L98" i="43" a="1"/>
  <c r="L98" i="43" s="1"/>
  <c r="L99" i="43" a="1"/>
  <c r="L99" i="43" s="1"/>
  <c r="L100" i="43" a="1"/>
  <c r="L100" i="43" s="1"/>
  <c r="L101" i="43" a="1"/>
  <c r="L101" i="43" s="1"/>
  <c r="L102" i="43" a="1"/>
  <c r="L102" i="43" s="1"/>
  <c r="L103" i="43" a="1"/>
  <c r="L103" i="43" s="1"/>
  <c r="L104" i="43" a="1"/>
  <c r="L104" i="43" s="1"/>
  <c r="L105" i="43" a="1"/>
  <c r="L105" i="43" s="1"/>
  <c r="L106" i="43" a="1"/>
  <c r="L106" i="43" s="1"/>
  <c r="L107" i="43" a="1"/>
  <c r="L107" i="43" s="1"/>
  <c r="L108" i="43" a="1"/>
  <c r="L108" i="43" s="1"/>
  <c r="L109" i="43" a="1"/>
  <c r="L109" i="43" s="1"/>
  <c r="L110" i="43" a="1"/>
  <c r="L110" i="43" s="1"/>
  <c r="L111" i="43" a="1"/>
  <c r="L111" i="43" s="1"/>
  <c r="L112" i="43" a="1"/>
  <c r="L112" i="43" s="1"/>
  <c r="L113" i="43" a="1"/>
  <c r="L113" i="43" s="1"/>
  <c r="L114" i="43" a="1"/>
  <c r="L114" i="43" s="1"/>
  <c r="L115" i="43" a="1"/>
  <c r="L115" i="43" s="1"/>
  <c r="L116" i="43" a="1"/>
  <c r="L116" i="43" s="1"/>
  <c r="L117" i="43" a="1"/>
  <c r="L117" i="43" s="1"/>
  <c r="L118" i="43" a="1"/>
  <c r="L118" i="43" s="1"/>
  <c r="L119" i="43" a="1"/>
  <c r="L119" i="43" s="1"/>
  <c r="L120" i="43" a="1"/>
  <c r="L120" i="43" s="1"/>
  <c r="L121" i="43" a="1"/>
  <c r="L121" i="43" s="1"/>
  <c r="L122" i="43" a="1"/>
  <c r="L122" i="43" s="1"/>
  <c r="L123" i="43" a="1"/>
  <c r="L123" i="43" s="1"/>
  <c r="L124" i="43" a="1"/>
  <c r="L124" i="43" s="1"/>
  <c r="L125" i="43" a="1"/>
  <c r="L125" i="43" s="1"/>
  <c r="L126" i="43" a="1"/>
  <c r="L126" i="43" s="1"/>
  <c r="L127" i="43" a="1"/>
  <c r="L127" i="43" s="1"/>
  <c r="L128" i="43" a="1"/>
  <c r="L128" i="43" s="1"/>
  <c r="L129" i="43" a="1"/>
  <c r="L129" i="43" s="1"/>
  <c r="L130" i="43" a="1"/>
  <c r="L130" i="43" s="1"/>
  <c r="L131" i="43" a="1"/>
  <c r="L131" i="43" s="1"/>
  <c r="L132" i="43" a="1"/>
  <c r="L132" i="43" s="1"/>
  <c r="L133" i="43" a="1"/>
  <c r="L133" i="43" s="1"/>
  <c r="L134" i="43" a="1"/>
  <c r="L134" i="43" s="1"/>
  <c r="L135" i="43" a="1"/>
  <c r="L135" i="43" s="1"/>
  <c r="L136" i="43" a="1"/>
  <c r="L136" i="43" s="1"/>
  <c r="L137" i="43" a="1"/>
  <c r="L137" i="43" s="1"/>
  <c r="L138" i="43" a="1"/>
  <c r="L138" i="43" s="1"/>
  <c r="L139" i="43" a="1"/>
  <c r="L139" i="43" s="1"/>
  <c r="L140" i="43" a="1"/>
  <c r="L140" i="43" s="1"/>
  <c r="L141" i="43" a="1"/>
  <c r="L141" i="43" s="1"/>
  <c r="L142" i="43" a="1"/>
  <c r="L142" i="43" s="1"/>
  <c r="L143" i="43" a="1"/>
  <c r="L143" i="43" s="1"/>
  <c r="L144" i="43" a="1"/>
  <c r="L144" i="43" s="1"/>
  <c r="L145" i="43" a="1"/>
  <c r="L145" i="43" s="1"/>
  <c r="L146" i="43" a="1"/>
  <c r="L146" i="43" s="1"/>
  <c r="L147" i="43" a="1"/>
  <c r="L147" i="43" s="1"/>
  <c r="L148" i="43" a="1"/>
  <c r="L148" i="43" s="1"/>
  <c r="L149" i="43" a="1"/>
  <c r="L149" i="43" s="1"/>
  <c r="L150" i="43" a="1"/>
  <c r="L150" i="43" s="1"/>
  <c r="L151" i="43" a="1"/>
  <c r="L151" i="43" s="1"/>
  <c r="L152" i="43" a="1"/>
  <c r="L152" i="43" s="1"/>
  <c r="L153" i="43" a="1"/>
  <c r="L153" i="43" s="1"/>
  <c r="L154" i="43" a="1"/>
  <c r="L154" i="43" s="1"/>
  <c r="L155" i="43" a="1"/>
  <c r="L155" i="43" s="1"/>
  <c r="L156" i="43" a="1"/>
  <c r="L156" i="43" s="1"/>
  <c r="L157" i="43" a="1"/>
  <c r="L157" i="43" s="1"/>
  <c r="L158" i="43" a="1"/>
  <c r="L158" i="43" s="1"/>
  <c r="L159" i="43" a="1"/>
  <c r="L159" i="43" s="1"/>
  <c r="L160" i="43" a="1"/>
  <c r="L160" i="43" s="1"/>
  <c r="L161" i="43" a="1"/>
  <c r="L161" i="43" s="1"/>
  <c r="L162" i="43" a="1"/>
  <c r="L162" i="43" s="1"/>
  <c r="L163" i="43" a="1"/>
  <c r="L163" i="43" s="1"/>
  <c r="L164" i="43" a="1"/>
  <c r="L164" i="43" s="1"/>
  <c r="L165" i="43" a="1"/>
  <c r="L165" i="43" s="1"/>
  <c r="L166" i="43" a="1"/>
  <c r="L166" i="43" s="1"/>
  <c r="L167" i="43" a="1"/>
  <c r="L167" i="43" s="1"/>
  <c r="L168" i="43" a="1"/>
  <c r="L168" i="43" s="1"/>
  <c r="L169" i="43" a="1"/>
  <c r="L169" i="43" s="1"/>
  <c r="L170" i="43" a="1"/>
  <c r="L170" i="43" s="1"/>
  <c r="L171" i="43" a="1"/>
  <c r="L171" i="43" s="1"/>
  <c r="L172" i="43" a="1"/>
  <c r="L172" i="43" s="1"/>
  <c r="L173" i="43" a="1"/>
  <c r="L173" i="43" s="1"/>
  <c r="L174" i="43" a="1"/>
  <c r="L174" i="43" s="1"/>
  <c r="L175" i="43" a="1"/>
  <c r="L175" i="43" s="1"/>
  <c r="L176" i="43" a="1"/>
  <c r="L176" i="43" s="1"/>
  <c r="L177" i="43" a="1"/>
  <c r="L177" i="43" s="1"/>
  <c r="L178" i="43" a="1"/>
  <c r="L178" i="43" s="1"/>
  <c r="L179" i="43" a="1"/>
  <c r="L179" i="43" s="1"/>
  <c r="L180" i="43" a="1"/>
  <c r="L180" i="43" s="1"/>
  <c r="L181" i="43" a="1"/>
  <c r="L181" i="43" s="1"/>
  <c r="L182" i="43" a="1"/>
  <c r="L182" i="43" s="1"/>
  <c r="L183" i="43" a="1"/>
  <c r="L183" i="43" s="1"/>
  <c r="L184" i="43" a="1"/>
  <c r="L184" i="43" s="1"/>
  <c r="L185" i="43" a="1"/>
  <c r="L185" i="43" s="1"/>
  <c r="L186" i="43" a="1"/>
  <c r="L186" i="43" s="1"/>
  <c r="L187" i="43" a="1"/>
  <c r="L187" i="43" s="1"/>
  <c r="L188" i="43" a="1"/>
  <c r="L188" i="43" s="1"/>
  <c r="L189" i="43" a="1"/>
  <c r="L189" i="43" s="1"/>
  <c r="L190" i="43" a="1"/>
  <c r="L190" i="43" s="1"/>
  <c r="L191" i="43" a="1"/>
  <c r="L191" i="43" s="1"/>
  <c r="L192" i="43" a="1"/>
  <c r="L192" i="43" s="1"/>
  <c r="L193" i="43" a="1"/>
  <c r="L193" i="43" s="1"/>
  <c r="L194" i="43" a="1"/>
  <c r="L194" i="43" s="1"/>
  <c r="L195" i="43" a="1"/>
  <c r="L195" i="43" s="1"/>
  <c r="L196" i="43" a="1"/>
  <c r="L196" i="43" s="1"/>
  <c r="L197" i="43" a="1"/>
  <c r="L197" i="43" s="1"/>
  <c r="L198" i="43" a="1"/>
  <c r="L198" i="43" s="1"/>
  <c r="L199" i="43" a="1"/>
  <c r="L199" i="43" s="1"/>
  <c r="L200" i="43" a="1"/>
  <c r="L200" i="43" s="1"/>
  <c r="L201" i="43" a="1"/>
  <c r="L201" i="43" s="1"/>
  <c r="L202" i="43" a="1"/>
  <c r="L202" i="43" s="1"/>
  <c r="L203" i="43" a="1"/>
  <c r="L203" i="43" s="1"/>
  <c r="L204" i="43" a="1"/>
  <c r="L204" i="43" s="1"/>
  <c r="L205" i="43" a="1"/>
  <c r="L205" i="43" s="1"/>
  <c r="L206" i="43" a="1"/>
  <c r="L206" i="43" s="1"/>
  <c r="L207" i="43" a="1"/>
  <c r="L207" i="43" s="1"/>
  <c r="L208" i="43" a="1"/>
  <c r="L208" i="43" s="1"/>
  <c r="L209" i="43" a="1"/>
  <c r="L209" i="43" s="1"/>
  <c r="L210" i="43" a="1"/>
  <c r="L210" i="43" s="1"/>
  <c r="L211" i="43" a="1"/>
  <c r="L211" i="43" s="1"/>
  <c r="L212" i="43" a="1"/>
  <c r="L212" i="43" s="1"/>
  <c r="L213" i="43" a="1"/>
  <c r="L213" i="43" s="1"/>
  <c r="L214" i="43" a="1"/>
  <c r="L214" i="43" s="1"/>
  <c r="L215" i="43" a="1"/>
  <c r="L215" i="43" s="1"/>
  <c r="L216" i="43" a="1"/>
  <c r="L216" i="43" s="1"/>
  <c r="L217" i="43" a="1"/>
  <c r="L217" i="43" s="1"/>
  <c r="L218" i="43" a="1"/>
  <c r="L218" i="43" s="1"/>
  <c r="L219" i="43" a="1"/>
  <c r="L219" i="43" s="1"/>
  <c r="L220" i="43" a="1"/>
  <c r="L220" i="43" s="1"/>
  <c r="L221" i="43" a="1"/>
  <c r="L221" i="43" s="1"/>
  <c r="L222" i="43" a="1"/>
  <c r="L222" i="43" s="1"/>
  <c r="L223" i="43" a="1"/>
  <c r="L223" i="43" s="1"/>
  <c r="L224" i="43" a="1"/>
  <c r="L224" i="43" s="1"/>
  <c r="L225" i="43" a="1"/>
  <c r="L225" i="43" s="1"/>
  <c r="L226" i="43" a="1"/>
  <c r="L226" i="43" s="1"/>
  <c r="L227" i="43" a="1"/>
  <c r="L227" i="43" s="1"/>
  <c r="L228" i="43" a="1"/>
  <c r="L228" i="43" s="1"/>
  <c r="L229" i="43" a="1"/>
  <c r="L229" i="43" s="1"/>
  <c r="L2" i="43" a="1"/>
  <c r="L2" i="43" s="1"/>
  <c r="K3" i="43"/>
  <c r="K4" i="43"/>
  <c r="K5" i="43"/>
  <c r="K6" i="43"/>
  <c r="K7" i="43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K91" i="43"/>
  <c r="K92" i="43"/>
  <c r="K93" i="43"/>
  <c r="K94" i="43"/>
  <c r="K95" i="43"/>
  <c r="K96" i="43"/>
  <c r="K97" i="43"/>
  <c r="K98" i="43"/>
  <c r="K99" i="43"/>
  <c r="K100" i="43"/>
  <c r="K101" i="43"/>
  <c r="K102" i="43"/>
  <c r="K103" i="43"/>
  <c r="K104" i="43"/>
  <c r="K105" i="43"/>
  <c r="K106" i="43"/>
  <c r="K107" i="43"/>
  <c r="K108" i="43"/>
  <c r="K109" i="43"/>
  <c r="K110" i="43"/>
  <c r="K111" i="43"/>
  <c r="K112" i="43"/>
  <c r="K113" i="43"/>
  <c r="K114" i="43"/>
  <c r="K115" i="43"/>
  <c r="K116" i="43"/>
  <c r="K117" i="43"/>
  <c r="K118" i="43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34" i="43"/>
  <c r="K135" i="43"/>
  <c r="K136" i="43"/>
  <c r="K137" i="43"/>
  <c r="K138" i="43"/>
  <c r="K139" i="43"/>
  <c r="K140" i="43"/>
  <c r="K141" i="43"/>
  <c r="K142" i="43"/>
  <c r="K143" i="43"/>
  <c r="K144" i="43"/>
  <c r="K145" i="43"/>
  <c r="K146" i="43"/>
  <c r="K147" i="43"/>
  <c r="K148" i="43"/>
  <c r="K149" i="43"/>
  <c r="K150" i="43"/>
  <c r="K151" i="43"/>
  <c r="K152" i="43"/>
  <c r="K153" i="43"/>
  <c r="K154" i="43"/>
  <c r="K155" i="43"/>
  <c r="K156" i="43"/>
  <c r="K157" i="43"/>
  <c r="K158" i="43"/>
  <c r="K159" i="43"/>
  <c r="K160" i="43"/>
  <c r="K161" i="43"/>
  <c r="K162" i="43"/>
  <c r="K163" i="43"/>
  <c r="K164" i="43"/>
  <c r="K165" i="43"/>
  <c r="K166" i="43"/>
  <c r="K167" i="43"/>
  <c r="K168" i="43"/>
  <c r="K169" i="43"/>
  <c r="K170" i="43"/>
  <c r="K171" i="43"/>
  <c r="K172" i="43"/>
  <c r="K173" i="43"/>
  <c r="K174" i="43"/>
  <c r="K175" i="43"/>
  <c r="K176" i="43"/>
  <c r="K177" i="43"/>
  <c r="K178" i="43"/>
  <c r="K179" i="43"/>
  <c r="K180" i="43"/>
  <c r="K181" i="43"/>
  <c r="K182" i="43"/>
  <c r="K183" i="43"/>
  <c r="K184" i="43"/>
  <c r="K185" i="43"/>
  <c r="K186" i="43"/>
  <c r="K187" i="43"/>
  <c r="K188" i="43"/>
  <c r="K189" i="43"/>
  <c r="K190" i="43"/>
  <c r="K191" i="43"/>
  <c r="K192" i="43"/>
  <c r="K193" i="43"/>
  <c r="K194" i="43"/>
  <c r="K195" i="43"/>
  <c r="K196" i="43"/>
  <c r="K197" i="43"/>
  <c r="K198" i="43"/>
  <c r="K199" i="43"/>
  <c r="K200" i="43"/>
  <c r="K201" i="43"/>
  <c r="K202" i="43"/>
  <c r="K203" i="43"/>
  <c r="K204" i="43"/>
  <c r="K205" i="43"/>
  <c r="K206" i="43"/>
  <c r="K207" i="43"/>
  <c r="K208" i="43"/>
  <c r="K209" i="43"/>
  <c r="K210" i="43"/>
  <c r="K211" i="43"/>
  <c r="K212" i="43"/>
  <c r="K213" i="43"/>
  <c r="K214" i="43"/>
  <c r="K215" i="43"/>
  <c r="K216" i="43"/>
  <c r="K217" i="43"/>
  <c r="K218" i="43"/>
  <c r="K219" i="43"/>
  <c r="K220" i="43"/>
  <c r="K221" i="43"/>
  <c r="K222" i="43"/>
  <c r="K223" i="43"/>
  <c r="K224" i="43"/>
  <c r="K225" i="43"/>
  <c r="K226" i="43"/>
  <c r="K227" i="43"/>
  <c r="K228" i="43"/>
  <c r="K229" i="43"/>
  <c r="K2" i="43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J42" i="43"/>
  <c r="J43" i="43"/>
  <c r="J44" i="43"/>
  <c r="J45" i="43"/>
  <c r="J46" i="43"/>
  <c r="J47" i="43"/>
  <c r="J48" i="43"/>
  <c r="J49" i="43"/>
  <c r="J50" i="43"/>
  <c r="J51" i="43"/>
  <c r="J52" i="43"/>
  <c r="J53" i="43"/>
  <c r="J54" i="43"/>
  <c r="J55" i="43"/>
  <c r="J56" i="43"/>
  <c r="J57" i="43"/>
  <c r="J58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2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J86" i="43"/>
  <c r="J87" i="43"/>
  <c r="J88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J141" i="43"/>
  <c r="J142" i="43"/>
  <c r="J143" i="43"/>
  <c r="J144" i="43"/>
  <c r="J145" i="43"/>
  <c r="J146" i="43"/>
  <c r="J147" i="43"/>
  <c r="J148" i="43"/>
  <c r="J149" i="43"/>
  <c r="J150" i="43"/>
  <c r="J151" i="43"/>
  <c r="J152" i="43"/>
  <c r="J153" i="43"/>
  <c r="J154" i="43"/>
  <c r="J155" i="43"/>
  <c r="J156" i="43"/>
  <c r="J157" i="43"/>
  <c r="J158" i="43"/>
  <c r="J159" i="43"/>
  <c r="J160" i="43"/>
  <c r="J161" i="43"/>
  <c r="J162" i="43"/>
  <c r="J163" i="43"/>
  <c r="J164" i="43"/>
  <c r="J165" i="43"/>
  <c r="J166" i="43"/>
  <c r="J167" i="43"/>
  <c r="J168" i="43"/>
  <c r="J169" i="43"/>
  <c r="J170" i="43"/>
  <c r="J171" i="43"/>
  <c r="J172" i="43"/>
  <c r="J173" i="43"/>
  <c r="J174" i="43"/>
  <c r="J175" i="43"/>
  <c r="J176" i="43"/>
  <c r="J177" i="43"/>
  <c r="J178" i="43"/>
  <c r="J179" i="43"/>
  <c r="J180" i="43"/>
  <c r="J181" i="43"/>
  <c r="J182" i="43"/>
  <c r="J183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J200" i="43"/>
  <c r="J201" i="43"/>
  <c r="J202" i="43"/>
  <c r="J203" i="43"/>
  <c r="J204" i="43"/>
  <c r="J205" i="43"/>
  <c r="J206" i="43"/>
  <c r="J207" i="43"/>
  <c r="J208" i="43"/>
  <c r="J209" i="43"/>
  <c r="J210" i="43"/>
  <c r="J211" i="43"/>
  <c r="J212" i="43"/>
  <c r="J213" i="43"/>
  <c r="J214" i="43"/>
  <c r="J215" i="43"/>
  <c r="J216" i="43"/>
  <c r="J217" i="43"/>
  <c r="J218" i="43"/>
  <c r="J219" i="43"/>
  <c r="J220" i="43"/>
  <c r="J221" i="43"/>
  <c r="J222" i="43"/>
  <c r="J223" i="43"/>
  <c r="J224" i="43"/>
  <c r="J225" i="43"/>
  <c r="J226" i="43"/>
  <c r="J227" i="43"/>
  <c r="J228" i="43"/>
  <c r="J229" i="43"/>
  <c r="J2" i="43"/>
  <c r="I3" i="43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I174" i="43"/>
  <c r="I175" i="43"/>
  <c r="I176" i="43"/>
  <c r="I177" i="43"/>
  <c r="I178" i="43"/>
  <c r="I179" i="43"/>
  <c r="I180" i="43"/>
  <c r="I181" i="43"/>
  <c r="I182" i="43"/>
  <c r="I183" i="43"/>
  <c r="I184" i="43"/>
  <c r="I185" i="43"/>
  <c r="I186" i="43"/>
  <c r="I187" i="43"/>
  <c r="I188" i="43"/>
  <c r="I189" i="43"/>
  <c r="I190" i="43"/>
  <c r="I191" i="43"/>
  <c r="I192" i="43"/>
  <c r="I193" i="43"/>
  <c r="I194" i="43"/>
  <c r="I195" i="43"/>
  <c r="I196" i="43"/>
  <c r="I197" i="43"/>
  <c r="I198" i="43"/>
  <c r="I199" i="43"/>
  <c r="I200" i="43"/>
  <c r="I201" i="43"/>
  <c r="I202" i="43"/>
  <c r="I203" i="43"/>
  <c r="I204" i="43"/>
  <c r="I205" i="43"/>
  <c r="I206" i="43"/>
  <c r="I207" i="43"/>
  <c r="I208" i="43"/>
  <c r="I209" i="43"/>
  <c r="I210" i="43"/>
  <c r="I211" i="43"/>
  <c r="I212" i="43"/>
  <c r="I213" i="43"/>
  <c r="I214" i="43"/>
  <c r="I215" i="43"/>
  <c r="I216" i="43"/>
  <c r="I217" i="43"/>
  <c r="I218" i="43"/>
  <c r="I219" i="43"/>
  <c r="I220" i="43"/>
  <c r="I221" i="43"/>
  <c r="I222" i="43"/>
  <c r="I223" i="43"/>
  <c r="I224" i="43"/>
  <c r="I225" i="43"/>
  <c r="I226" i="43"/>
  <c r="I227" i="43"/>
  <c r="I228" i="43"/>
  <c r="I229" i="43"/>
  <c r="I2" i="43"/>
  <c r="H3" i="43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H108" i="43"/>
  <c r="H109" i="43"/>
  <c r="H110" i="43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H141" i="43"/>
  <c r="H142" i="43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H157" i="43"/>
  <c r="H158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H173" i="43"/>
  <c r="H174" i="43"/>
  <c r="H175" i="43"/>
  <c r="H176" i="43"/>
  <c r="H177" i="43"/>
  <c r="H178" i="43"/>
  <c r="H179" i="43"/>
  <c r="H180" i="43"/>
  <c r="H181" i="43"/>
  <c r="H182" i="43"/>
  <c r="H183" i="43"/>
  <c r="H184" i="43"/>
  <c r="H185" i="43"/>
  <c r="H186" i="43"/>
  <c r="H187" i="43"/>
  <c r="H188" i="43"/>
  <c r="H189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H204" i="43"/>
  <c r="H205" i="43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220" i="43"/>
  <c r="H221" i="43"/>
  <c r="H222" i="43"/>
  <c r="H223" i="43"/>
  <c r="H224" i="43"/>
  <c r="H225" i="43"/>
  <c r="H226" i="43"/>
  <c r="H227" i="43"/>
  <c r="H228" i="43"/>
  <c r="H229" i="43"/>
  <c r="G3" i="43" a="1"/>
  <c r="G3" i="43" s="1"/>
  <c r="G4" i="43" a="1"/>
  <c r="G4" i="43" s="1"/>
  <c r="G5" i="43" a="1"/>
  <c r="G5" i="43" s="1"/>
  <c r="G6" i="43" a="1"/>
  <c r="G6" i="43" s="1"/>
  <c r="G7" i="43" a="1"/>
  <c r="G7" i="43" s="1"/>
  <c r="G8" i="43" a="1"/>
  <c r="G8" i="43" s="1"/>
  <c r="G9" i="43" a="1"/>
  <c r="G9" i="43" s="1"/>
  <c r="G10" i="43" a="1"/>
  <c r="G10" i="43" s="1"/>
  <c r="G11" i="43" a="1"/>
  <c r="G11" i="43" s="1"/>
  <c r="G12" i="43" a="1"/>
  <c r="G12" i="43" s="1"/>
  <c r="G13" i="43" a="1"/>
  <c r="G13" i="43" s="1"/>
  <c r="G14" i="43" a="1"/>
  <c r="G14" i="43" s="1"/>
  <c r="G15" i="43" a="1"/>
  <c r="G15" i="43" s="1"/>
  <c r="G16" i="43" a="1"/>
  <c r="G16" i="43" s="1"/>
  <c r="G17" i="43" a="1"/>
  <c r="G17" i="43" s="1"/>
  <c r="G18" i="43" a="1"/>
  <c r="G18" i="43" s="1"/>
  <c r="G19" i="43" a="1"/>
  <c r="G19" i="43" s="1"/>
  <c r="G20" i="43" a="1"/>
  <c r="G20" i="43" s="1"/>
  <c r="G21" i="43" a="1"/>
  <c r="G21" i="43" s="1"/>
  <c r="G22" i="43" a="1"/>
  <c r="G22" i="43" s="1"/>
  <c r="G23" i="43" a="1"/>
  <c r="G23" i="43" s="1"/>
  <c r="G24" i="43" a="1"/>
  <c r="G24" i="43" s="1"/>
  <c r="G25" i="43" a="1"/>
  <c r="G25" i="43" s="1"/>
  <c r="G26" i="43" a="1"/>
  <c r="G26" i="43" s="1"/>
  <c r="G27" i="43" a="1"/>
  <c r="G27" i="43" s="1"/>
  <c r="G28" i="43" a="1"/>
  <c r="G28" i="43" s="1"/>
  <c r="G29" i="43" a="1"/>
  <c r="G29" i="43" s="1"/>
  <c r="G30" i="43" a="1"/>
  <c r="G30" i="43" s="1"/>
  <c r="G31" i="43" a="1"/>
  <c r="G31" i="43" s="1"/>
  <c r="G32" i="43" a="1"/>
  <c r="G32" i="43" s="1"/>
  <c r="G33" i="43" a="1"/>
  <c r="G33" i="43" s="1"/>
  <c r="G34" i="43" a="1"/>
  <c r="G34" i="43" s="1"/>
  <c r="G35" i="43" a="1"/>
  <c r="G35" i="43" s="1"/>
  <c r="G36" i="43" a="1"/>
  <c r="G36" i="43" s="1"/>
  <c r="G37" i="43" a="1"/>
  <c r="G37" i="43" s="1"/>
  <c r="G38" i="43" a="1"/>
  <c r="G38" i="43" s="1"/>
  <c r="G39" i="43" a="1"/>
  <c r="G39" i="43" s="1"/>
  <c r="G40" i="43" a="1"/>
  <c r="G40" i="43" s="1"/>
  <c r="G41" i="43" a="1"/>
  <c r="G41" i="43" s="1"/>
  <c r="G42" i="43" a="1"/>
  <c r="G42" i="43" s="1"/>
  <c r="G43" i="43" a="1"/>
  <c r="G43" i="43" s="1"/>
  <c r="G44" i="43" a="1"/>
  <c r="G44" i="43" s="1"/>
  <c r="G45" i="43" a="1"/>
  <c r="G45" i="43" s="1"/>
  <c r="G46" i="43" a="1"/>
  <c r="G46" i="43" s="1"/>
  <c r="G47" i="43" a="1"/>
  <c r="G47" i="43" s="1"/>
  <c r="G48" i="43" a="1"/>
  <c r="G48" i="43" s="1"/>
  <c r="G49" i="43" a="1"/>
  <c r="G49" i="43" s="1"/>
  <c r="G50" i="43" a="1"/>
  <c r="G50" i="43" s="1"/>
  <c r="G51" i="43" a="1"/>
  <c r="G51" i="43" s="1"/>
  <c r="G52" i="43" a="1"/>
  <c r="G52" i="43" s="1"/>
  <c r="G53" i="43" a="1"/>
  <c r="G53" i="43" s="1"/>
  <c r="G54" i="43" a="1"/>
  <c r="G54" i="43" s="1"/>
  <c r="G55" i="43" a="1"/>
  <c r="G55" i="43" s="1"/>
  <c r="G56" i="43" a="1"/>
  <c r="G56" i="43" s="1"/>
  <c r="G57" i="43" a="1"/>
  <c r="G57" i="43" s="1"/>
  <c r="G58" i="43" a="1"/>
  <c r="G58" i="43" s="1"/>
  <c r="G59" i="43" a="1"/>
  <c r="G59" i="43" s="1"/>
  <c r="G60" i="43" a="1"/>
  <c r="G60" i="43" s="1"/>
  <c r="G61" i="43" a="1"/>
  <c r="G61" i="43" s="1"/>
  <c r="G62" i="43" a="1"/>
  <c r="G62" i="43" s="1"/>
  <c r="G63" i="43" a="1"/>
  <c r="G63" i="43" s="1"/>
  <c r="G64" i="43" a="1"/>
  <c r="G64" i="43" s="1"/>
  <c r="G65" i="43" a="1"/>
  <c r="G65" i="43" s="1"/>
  <c r="G66" i="43" a="1"/>
  <c r="G66" i="43" s="1"/>
  <c r="G67" i="43" a="1"/>
  <c r="G67" i="43" s="1"/>
  <c r="G68" i="43" a="1"/>
  <c r="G68" i="43" s="1"/>
  <c r="G69" i="43" a="1"/>
  <c r="G69" i="43" s="1"/>
  <c r="G70" i="43" a="1"/>
  <c r="G70" i="43" s="1"/>
  <c r="G71" i="43" a="1"/>
  <c r="G71" i="43" s="1"/>
  <c r="G72" i="43" a="1"/>
  <c r="G72" i="43" s="1"/>
  <c r="G73" i="43" a="1"/>
  <c r="G73" i="43" s="1"/>
  <c r="G74" i="43" a="1"/>
  <c r="G74" i="43" s="1"/>
  <c r="G75" i="43" a="1"/>
  <c r="G75" i="43" s="1"/>
  <c r="G76" i="43" a="1"/>
  <c r="G76" i="43" s="1"/>
  <c r="G77" i="43" a="1"/>
  <c r="G77" i="43" s="1"/>
  <c r="G78" i="43" a="1"/>
  <c r="G78" i="43" s="1"/>
  <c r="G79" i="43" a="1"/>
  <c r="G79" i="43" s="1"/>
  <c r="G80" i="43" a="1"/>
  <c r="G80" i="43" s="1"/>
  <c r="G81" i="43" a="1"/>
  <c r="G81" i="43" s="1"/>
  <c r="G82" i="43" a="1"/>
  <c r="G82" i="43" s="1"/>
  <c r="G83" i="43" a="1"/>
  <c r="G83" i="43" s="1"/>
  <c r="G84" i="43" a="1"/>
  <c r="G84" i="43" s="1"/>
  <c r="G85" i="43" a="1"/>
  <c r="G85" i="43" s="1"/>
  <c r="G86" i="43" a="1"/>
  <c r="G86" i="43" s="1"/>
  <c r="G87" i="43" a="1"/>
  <c r="G87" i="43" s="1"/>
  <c r="G88" i="43" a="1"/>
  <c r="G88" i="43" s="1"/>
  <c r="G89" i="43" a="1"/>
  <c r="G89" i="43" s="1"/>
  <c r="G90" i="43" a="1"/>
  <c r="G90" i="43" s="1"/>
  <c r="G91" i="43" a="1"/>
  <c r="G91" i="43" s="1"/>
  <c r="G92" i="43" a="1"/>
  <c r="G92" i="43" s="1"/>
  <c r="G93" i="43" a="1"/>
  <c r="G93" i="43" s="1"/>
  <c r="G94" i="43" a="1"/>
  <c r="G94" i="43" s="1"/>
  <c r="G95" i="43" a="1"/>
  <c r="G95" i="43" s="1"/>
  <c r="G96" i="43" a="1"/>
  <c r="G96" i="43" s="1"/>
  <c r="G97" i="43" a="1"/>
  <c r="G97" i="43" s="1"/>
  <c r="G98" i="43" a="1"/>
  <c r="G98" i="43" s="1"/>
  <c r="G99" i="43" a="1"/>
  <c r="G99" i="43" s="1"/>
  <c r="G100" i="43" a="1"/>
  <c r="G100" i="43" s="1"/>
  <c r="G101" i="43" a="1"/>
  <c r="G101" i="43" s="1"/>
  <c r="G102" i="43" a="1"/>
  <c r="G102" i="43" s="1"/>
  <c r="G103" i="43" a="1"/>
  <c r="G103" i="43" s="1"/>
  <c r="G104" i="43" a="1"/>
  <c r="G104" i="43" s="1"/>
  <c r="G105" i="43" a="1"/>
  <c r="G105" i="43" s="1"/>
  <c r="G106" i="43" a="1"/>
  <c r="G106" i="43" s="1"/>
  <c r="G107" i="43" a="1"/>
  <c r="G107" i="43" s="1"/>
  <c r="G108" i="43" a="1"/>
  <c r="G108" i="43" s="1"/>
  <c r="G109" i="43" a="1"/>
  <c r="G109" i="43" s="1"/>
  <c r="G110" i="43" a="1"/>
  <c r="G110" i="43" s="1"/>
  <c r="G111" i="43" a="1"/>
  <c r="G111" i="43" s="1"/>
  <c r="G112" i="43" a="1"/>
  <c r="G112" i="43" s="1"/>
  <c r="G113" i="43" a="1"/>
  <c r="G113" i="43" s="1"/>
  <c r="G114" i="43" a="1"/>
  <c r="G114" i="43" s="1"/>
  <c r="G115" i="43" a="1"/>
  <c r="G115" i="43" s="1"/>
  <c r="G116" i="43" a="1"/>
  <c r="G116" i="43" s="1"/>
  <c r="G117" i="43" a="1"/>
  <c r="G117" i="43" s="1"/>
  <c r="G118" i="43" a="1"/>
  <c r="G118" i="43" s="1"/>
  <c r="G119" i="43" a="1"/>
  <c r="G119" i="43" s="1"/>
  <c r="G120" i="43" a="1"/>
  <c r="G120" i="43" s="1"/>
  <c r="G121" i="43" a="1"/>
  <c r="G121" i="43" s="1"/>
  <c r="G122" i="43" a="1"/>
  <c r="G122" i="43" s="1"/>
  <c r="G123" i="43" a="1"/>
  <c r="G123" i="43" s="1"/>
  <c r="G124" i="43" a="1"/>
  <c r="G124" i="43" s="1"/>
  <c r="G125" i="43" a="1"/>
  <c r="G125" i="43" s="1"/>
  <c r="G126" i="43" a="1"/>
  <c r="G126" i="43" s="1"/>
  <c r="G127" i="43" a="1"/>
  <c r="G127" i="43" s="1"/>
  <c r="G128" i="43" a="1"/>
  <c r="G128" i="43" s="1"/>
  <c r="G129" i="43" a="1"/>
  <c r="G129" i="43" s="1"/>
  <c r="G130" i="43" a="1"/>
  <c r="G130" i="43" s="1"/>
  <c r="G131" i="43" a="1"/>
  <c r="G131" i="43" s="1"/>
  <c r="G132" i="43" a="1"/>
  <c r="G132" i="43" s="1"/>
  <c r="G133" i="43" a="1"/>
  <c r="G133" i="43" s="1"/>
  <c r="G134" i="43" a="1"/>
  <c r="G134" i="43" s="1"/>
  <c r="G135" i="43" a="1"/>
  <c r="G135" i="43" s="1"/>
  <c r="G136" i="43" a="1"/>
  <c r="G136" i="43" s="1"/>
  <c r="G137" i="43" a="1"/>
  <c r="G137" i="43" s="1"/>
  <c r="G138" i="43" a="1"/>
  <c r="G138" i="43" s="1"/>
  <c r="G139" i="43" a="1"/>
  <c r="G139" i="43" s="1"/>
  <c r="G140" i="43" a="1"/>
  <c r="G140" i="43" s="1"/>
  <c r="G141" i="43" a="1"/>
  <c r="G141" i="43" s="1"/>
  <c r="G142" i="43" a="1"/>
  <c r="G142" i="43" s="1"/>
  <c r="G143" i="43" a="1"/>
  <c r="G143" i="43" s="1"/>
  <c r="G144" i="43" a="1"/>
  <c r="G144" i="43" s="1"/>
  <c r="G145" i="43" a="1"/>
  <c r="G145" i="43" s="1"/>
  <c r="G146" i="43" a="1"/>
  <c r="G146" i="43" s="1"/>
  <c r="G147" i="43" a="1"/>
  <c r="G147" i="43" s="1"/>
  <c r="G148" i="43" a="1"/>
  <c r="G148" i="43" s="1"/>
  <c r="G149" i="43" a="1"/>
  <c r="G149" i="43" s="1"/>
  <c r="G150" i="43" a="1"/>
  <c r="G150" i="43" s="1"/>
  <c r="G151" i="43" a="1"/>
  <c r="G151" i="43" s="1"/>
  <c r="G152" i="43" a="1"/>
  <c r="G152" i="43" s="1"/>
  <c r="G153" i="43" a="1"/>
  <c r="G153" i="43" s="1"/>
  <c r="G154" i="43" a="1"/>
  <c r="G154" i="43" s="1"/>
  <c r="G155" i="43" a="1"/>
  <c r="G155" i="43" s="1"/>
  <c r="G156" i="43" a="1"/>
  <c r="G156" i="43" s="1"/>
  <c r="G157" i="43" a="1"/>
  <c r="G157" i="43" s="1"/>
  <c r="G158" i="43" a="1"/>
  <c r="G158" i="43" s="1"/>
  <c r="G159" i="43" a="1"/>
  <c r="G159" i="43" s="1"/>
  <c r="G160" i="43" a="1"/>
  <c r="G160" i="43" s="1"/>
  <c r="G161" i="43" a="1"/>
  <c r="G161" i="43" s="1"/>
  <c r="G162" i="43" a="1"/>
  <c r="G162" i="43" s="1"/>
  <c r="G163" i="43" a="1"/>
  <c r="G163" i="43" s="1"/>
  <c r="G164" i="43" a="1"/>
  <c r="G164" i="43" s="1"/>
  <c r="G165" i="43" a="1"/>
  <c r="G165" i="43" s="1"/>
  <c r="G166" i="43" a="1"/>
  <c r="G166" i="43" s="1"/>
  <c r="G167" i="43" a="1"/>
  <c r="G167" i="43" s="1"/>
  <c r="G168" i="43" a="1"/>
  <c r="G168" i="43" s="1"/>
  <c r="G169" i="43" a="1"/>
  <c r="G169" i="43" s="1"/>
  <c r="G170" i="43" a="1"/>
  <c r="G170" i="43" s="1"/>
  <c r="G171" i="43" a="1"/>
  <c r="G171" i="43" s="1"/>
  <c r="G172" i="43" a="1"/>
  <c r="G172" i="43" s="1"/>
  <c r="G173" i="43" a="1"/>
  <c r="G173" i="43" s="1"/>
  <c r="G174" i="43" a="1"/>
  <c r="G174" i="43" s="1"/>
  <c r="G175" i="43" a="1"/>
  <c r="G175" i="43" s="1"/>
  <c r="G176" i="43" a="1"/>
  <c r="G176" i="43" s="1"/>
  <c r="G177" i="43" a="1"/>
  <c r="G177" i="43" s="1"/>
  <c r="G178" i="43" a="1"/>
  <c r="G178" i="43" s="1"/>
  <c r="G179" i="43" a="1"/>
  <c r="G179" i="43" s="1"/>
  <c r="G180" i="43" a="1"/>
  <c r="G180" i="43" s="1"/>
  <c r="G181" i="43" a="1"/>
  <c r="G181" i="43" s="1"/>
  <c r="G182" i="43" a="1"/>
  <c r="G182" i="43" s="1"/>
  <c r="G183" i="43" a="1"/>
  <c r="G183" i="43" s="1"/>
  <c r="G184" i="43" a="1"/>
  <c r="G184" i="43" s="1"/>
  <c r="G185" i="43" a="1"/>
  <c r="G185" i="43" s="1"/>
  <c r="G186" i="43" a="1"/>
  <c r="G186" i="43" s="1"/>
  <c r="G187" i="43" a="1"/>
  <c r="G187" i="43" s="1"/>
  <c r="G188" i="43" a="1"/>
  <c r="G188" i="43" s="1"/>
  <c r="G189" i="43" a="1"/>
  <c r="G189" i="43" s="1"/>
  <c r="G190" i="43" a="1"/>
  <c r="G190" i="43" s="1"/>
  <c r="G191" i="43" a="1"/>
  <c r="G191" i="43" s="1"/>
  <c r="G192" i="43" a="1"/>
  <c r="G192" i="43" s="1"/>
  <c r="G193" i="43" a="1"/>
  <c r="G193" i="43" s="1"/>
  <c r="G194" i="43" a="1"/>
  <c r="G194" i="43" s="1"/>
  <c r="G195" i="43" a="1"/>
  <c r="G195" i="43" s="1"/>
  <c r="G196" i="43" a="1"/>
  <c r="G196" i="43" s="1"/>
  <c r="G197" i="43" a="1"/>
  <c r="G197" i="43" s="1"/>
  <c r="G198" i="43" a="1"/>
  <c r="G198" i="43" s="1"/>
  <c r="G199" i="43" a="1"/>
  <c r="G199" i="43" s="1"/>
  <c r="G200" i="43" a="1"/>
  <c r="G200" i="43" s="1"/>
  <c r="G201" i="43" a="1"/>
  <c r="G201" i="43" s="1"/>
  <c r="G202" i="43" a="1"/>
  <c r="G202" i="43" s="1"/>
  <c r="G203" i="43" a="1"/>
  <c r="G203" i="43" s="1"/>
  <c r="G204" i="43" a="1"/>
  <c r="G204" i="43" s="1"/>
  <c r="G205" i="43" a="1"/>
  <c r="G205" i="43" s="1"/>
  <c r="G206" i="43" a="1"/>
  <c r="G206" i="43" s="1"/>
  <c r="G207" i="43" a="1"/>
  <c r="G207" i="43" s="1"/>
  <c r="G208" i="43" a="1"/>
  <c r="G208" i="43" s="1"/>
  <c r="G209" i="43" a="1"/>
  <c r="G209" i="43" s="1"/>
  <c r="G210" i="43" a="1"/>
  <c r="G210" i="43" s="1"/>
  <c r="G211" i="43" a="1"/>
  <c r="G211" i="43" s="1"/>
  <c r="G212" i="43" a="1"/>
  <c r="G212" i="43" s="1"/>
  <c r="G213" i="43" a="1"/>
  <c r="G213" i="43" s="1"/>
  <c r="G214" i="43" a="1"/>
  <c r="G214" i="43" s="1"/>
  <c r="G215" i="43" a="1"/>
  <c r="G215" i="43" s="1"/>
  <c r="G216" i="43" a="1"/>
  <c r="G216" i="43" s="1"/>
  <c r="G217" i="43" a="1"/>
  <c r="G217" i="43" s="1"/>
  <c r="G218" i="43" a="1"/>
  <c r="G218" i="43" s="1"/>
  <c r="G219" i="43" a="1"/>
  <c r="G219" i="43" s="1"/>
  <c r="G220" i="43" a="1"/>
  <c r="G220" i="43" s="1"/>
  <c r="G221" i="43" a="1"/>
  <c r="G221" i="43" s="1"/>
  <c r="G222" i="43" a="1"/>
  <c r="G222" i="43" s="1"/>
  <c r="G223" i="43" a="1"/>
  <c r="G223" i="43" s="1"/>
  <c r="G224" i="43" a="1"/>
  <c r="G224" i="43" s="1"/>
  <c r="G225" i="43" a="1"/>
  <c r="G225" i="43" s="1"/>
  <c r="G226" i="43" a="1"/>
  <c r="G226" i="43" s="1"/>
  <c r="G227" i="43" a="1"/>
  <c r="G227" i="43" s="1"/>
  <c r="G228" i="43" a="1"/>
  <c r="G228" i="43" s="1"/>
  <c r="G229" i="43" a="1"/>
  <c r="G229" i="43" s="1"/>
  <c r="G2" i="43" a="1"/>
  <c r="G2" i="43" s="1"/>
  <c r="F3" i="43"/>
  <c r="F4" i="43"/>
  <c r="F5" i="43"/>
  <c r="F6" i="43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8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8" i="43"/>
  <c r="F99" i="43"/>
  <c r="F100" i="43"/>
  <c r="F101" i="43"/>
  <c r="F102" i="43"/>
  <c r="F103" i="43"/>
  <c r="F104" i="43"/>
  <c r="F105" i="43"/>
  <c r="F106" i="43"/>
  <c r="F107" i="43"/>
  <c r="F108" i="43"/>
  <c r="F109" i="43"/>
  <c r="F110" i="43"/>
  <c r="F111" i="43"/>
  <c r="F112" i="43"/>
  <c r="F113" i="43"/>
  <c r="F114" i="43"/>
  <c r="F115" i="43"/>
  <c r="F116" i="43"/>
  <c r="F117" i="43"/>
  <c r="F118" i="43"/>
  <c r="F119" i="43"/>
  <c r="F120" i="43"/>
  <c r="F121" i="43"/>
  <c r="F122" i="43"/>
  <c r="F123" i="43"/>
  <c r="F124" i="43"/>
  <c r="F125" i="43"/>
  <c r="F126" i="43"/>
  <c r="F127" i="43"/>
  <c r="F128" i="43"/>
  <c r="F129" i="43"/>
  <c r="F130" i="43"/>
  <c r="F131" i="43"/>
  <c r="F132" i="43"/>
  <c r="F133" i="43"/>
  <c r="F134" i="43"/>
  <c r="F135" i="43"/>
  <c r="F136" i="43"/>
  <c r="F137" i="43"/>
  <c r="F138" i="43"/>
  <c r="F139" i="43"/>
  <c r="F140" i="43"/>
  <c r="F141" i="43"/>
  <c r="F142" i="43"/>
  <c r="F143" i="43"/>
  <c r="F144" i="43"/>
  <c r="F145" i="43"/>
  <c r="F146" i="43"/>
  <c r="F147" i="43"/>
  <c r="F148" i="43"/>
  <c r="F149" i="43"/>
  <c r="F150" i="43"/>
  <c r="F151" i="43"/>
  <c r="F152" i="43"/>
  <c r="F153" i="43"/>
  <c r="F154" i="43"/>
  <c r="F155" i="43"/>
  <c r="F156" i="43"/>
  <c r="F157" i="43"/>
  <c r="F158" i="43"/>
  <c r="F159" i="43"/>
  <c r="F160" i="43"/>
  <c r="F161" i="43"/>
  <c r="F162" i="43"/>
  <c r="F163" i="43"/>
  <c r="F164" i="43"/>
  <c r="F165" i="43"/>
  <c r="F166" i="43"/>
  <c r="F167" i="43"/>
  <c r="F168" i="43"/>
  <c r="F169" i="43"/>
  <c r="F170" i="43"/>
  <c r="F171" i="43"/>
  <c r="F172" i="43"/>
  <c r="F173" i="43"/>
  <c r="F174" i="43"/>
  <c r="F175" i="43"/>
  <c r="F176" i="43"/>
  <c r="F177" i="43"/>
  <c r="F178" i="43"/>
  <c r="F179" i="43"/>
  <c r="F180" i="43"/>
  <c r="F181" i="43"/>
  <c r="F182" i="43"/>
  <c r="F183" i="43"/>
  <c r="F184" i="43"/>
  <c r="F185" i="43"/>
  <c r="F186" i="43"/>
  <c r="F187" i="43"/>
  <c r="F188" i="43"/>
  <c r="F189" i="43"/>
  <c r="F190" i="43"/>
  <c r="F191" i="43"/>
  <c r="F192" i="43"/>
  <c r="F193" i="43"/>
  <c r="F194" i="43"/>
  <c r="F195" i="43"/>
  <c r="F196" i="43"/>
  <c r="F197" i="43"/>
  <c r="F198" i="43"/>
  <c r="F199" i="43"/>
  <c r="F200" i="43"/>
  <c r="F201" i="43"/>
  <c r="F202" i="43"/>
  <c r="F203" i="43"/>
  <c r="F204" i="43"/>
  <c r="F205" i="43"/>
  <c r="F206" i="43"/>
  <c r="F207" i="43"/>
  <c r="F208" i="43"/>
  <c r="F209" i="43"/>
  <c r="F210" i="43"/>
  <c r="F211" i="43"/>
  <c r="F212" i="43"/>
  <c r="F213" i="43"/>
  <c r="F214" i="43"/>
  <c r="F215" i="43"/>
  <c r="F216" i="43"/>
  <c r="F217" i="43"/>
  <c r="F218" i="43"/>
  <c r="F219" i="43"/>
  <c r="F220" i="43"/>
  <c r="F221" i="43"/>
  <c r="F222" i="43"/>
  <c r="F223" i="43"/>
  <c r="F224" i="43"/>
  <c r="F225" i="43"/>
  <c r="F226" i="43"/>
  <c r="F227" i="43"/>
  <c r="F228" i="43"/>
  <c r="F229" i="43"/>
  <c r="F2" i="43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E104" i="43"/>
  <c r="E105" i="43"/>
  <c r="E106" i="43"/>
  <c r="E107" i="43"/>
  <c r="E108" i="43"/>
  <c r="E109" i="43"/>
  <c r="E110" i="43"/>
  <c r="E111" i="43"/>
  <c r="E112" i="43"/>
  <c r="E113" i="43"/>
  <c r="E114" i="43"/>
  <c r="E115" i="43"/>
  <c r="E116" i="43"/>
  <c r="E117" i="43"/>
  <c r="E118" i="43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34" i="43"/>
  <c r="E135" i="43"/>
  <c r="E136" i="43"/>
  <c r="E137" i="43"/>
  <c r="E138" i="43"/>
  <c r="E139" i="43"/>
  <c r="E140" i="43"/>
  <c r="E141" i="43"/>
  <c r="E142" i="43"/>
  <c r="E143" i="43"/>
  <c r="E144" i="43"/>
  <c r="E145" i="43"/>
  <c r="E146" i="43"/>
  <c r="E147" i="43"/>
  <c r="E148" i="43"/>
  <c r="E149" i="43"/>
  <c r="E150" i="43"/>
  <c r="E151" i="43"/>
  <c r="E152" i="43"/>
  <c r="E153" i="43"/>
  <c r="E154" i="43"/>
  <c r="E155" i="43"/>
  <c r="E156" i="43"/>
  <c r="E157" i="43"/>
  <c r="E158" i="43"/>
  <c r="E159" i="43"/>
  <c r="E160" i="43"/>
  <c r="E161" i="43"/>
  <c r="E162" i="43"/>
  <c r="E163" i="43"/>
  <c r="E164" i="43"/>
  <c r="E165" i="43"/>
  <c r="E166" i="43"/>
  <c r="E167" i="43"/>
  <c r="E168" i="43"/>
  <c r="E169" i="43"/>
  <c r="E170" i="43"/>
  <c r="E171" i="43"/>
  <c r="E172" i="43"/>
  <c r="E173" i="43"/>
  <c r="E174" i="43"/>
  <c r="E175" i="43"/>
  <c r="E176" i="43"/>
  <c r="E177" i="43"/>
  <c r="E178" i="43"/>
  <c r="E179" i="43"/>
  <c r="E180" i="43"/>
  <c r="E181" i="43"/>
  <c r="E182" i="43"/>
  <c r="E183" i="43"/>
  <c r="E184" i="43"/>
  <c r="E185" i="43"/>
  <c r="E186" i="43"/>
  <c r="E187" i="43"/>
  <c r="E188" i="43"/>
  <c r="E189" i="43"/>
  <c r="E190" i="43"/>
  <c r="E191" i="43"/>
  <c r="E192" i="43"/>
  <c r="E193" i="43"/>
  <c r="E194" i="43"/>
  <c r="E195" i="43"/>
  <c r="E196" i="43"/>
  <c r="E197" i="43"/>
  <c r="E198" i="43"/>
  <c r="E199" i="43"/>
  <c r="E200" i="43"/>
  <c r="E201" i="43"/>
  <c r="E202" i="43"/>
  <c r="E203" i="43"/>
  <c r="E204" i="43"/>
  <c r="E205" i="43"/>
  <c r="E206" i="43"/>
  <c r="E207" i="43"/>
  <c r="E208" i="43"/>
  <c r="E209" i="43"/>
  <c r="E210" i="43"/>
  <c r="E211" i="43"/>
  <c r="E212" i="43"/>
  <c r="E213" i="43"/>
  <c r="E214" i="43"/>
  <c r="E215" i="43"/>
  <c r="E216" i="43"/>
  <c r="E217" i="43"/>
  <c r="E218" i="43"/>
  <c r="E219" i="43"/>
  <c r="E220" i="43"/>
  <c r="E221" i="43"/>
  <c r="E222" i="43"/>
  <c r="E223" i="43"/>
  <c r="E224" i="43"/>
  <c r="E225" i="43"/>
  <c r="E226" i="43"/>
  <c r="E227" i="43"/>
  <c r="E228" i="43"/>
  <c r="E229" i="43"/>
  <c r="E2" i="43"/>
  <c r="D3" i="43"/>
  <c r="D4" i="43"/>
  <c r="D5" i="43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D104" i="43"/>
  <c r="D105" i="43"/>
  <c r="D106" i="43"/>
  <c r="D107" i="43"/>
  <c r="D108" i="43"/>
  <c r="D109" i="43"/>
  <c r="D110" i="43"/>
  <c r="D111" i="43"/>
  <c r="D112" i="43"/>
  <c r="D113" i="43"/>
  <c r="D114" i="43"/>
  <c r="D115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D134" i="43"/>
  <c r="D135" i="43"/>
  <c r="D136" i="43"/>
  <c r="D137" i="43"/>
  <c r="D138" i="43"/>
  <c r="D139" i="43"/>
  <c r="D140" i="43"/>
  <c r="D141" i="43"/>
  <c r="D142" i="43"/>
  <c r="D143" i="43"/>
  <c r="D144" i="43"/>
  <c r="D145" i="43"/>
  <c r="D146" i="43"/>
  <c r="D147" i="43"/>
  <c r="D148" i="43"/>
  <c r="D149" i="43"/>
  <c r="D150" i="43"/>
  <c r="D151" i="43"/>
  <c r="D152" i="43"/>
  <c r="D153" i="43"/>
  <c r="D154" i="43"/>
  <c r="D155" i="43"/>
  <c r="D156" i="43"/>
  <c r="D157" i="43"/>
  <c r="D158" i="43"/>
  <c r="D159" i="43"/>
  <c r="D160" i="43"/>
  <c r="D161" i="43"/>
  <c r="D162" i="43"/>
  <c r="D163" i="43"/>
  <c r="D164" i="43"/>
  <c r="D165" i="43"/>
  <c r="D166" i="43"/>
  <c r="D167" i="43"/>
  <c r="D168" i="43"/>
  <c r="D169" i="43"/>
  <c r="D170" i="43"/>
  <c r="D171" i="43"/>
  <c r="D172" i="43"/>
  <c r="D173" i="43"/>
  <c r="D174" i="43"/>
  <c r="D175" i="43"/>
  <c r="D176" i="43"/>
  <c r="D177" i="43"/>
  <c r="D178" i="43"/>
  <c r="D179" i="43"/>
  <c r="D180" i="43"/>
  <c r="D181" i="43"/>
  <c r="D182" i="43"/>
  <c r="D183" i="43"/>
  <c r="D184" i="43"/>
  <c r="D185" i="43"/>
  <c r="D186" i="43"/>
  <c r="D187" i="43"/>
  <c r="D188" i="43"/>
  <c r="D189" i="43"/>
  <c r="D190" i="43"/>
  <c r="D191" i="43"/>
  <c r="D192" i="43"/>
  <c r="D193" i="43"/>
  <c r="D194" i="43"/>
  <c r="D195" i="43"/>
  <c r="D196" i="43"/>
  <c r="D197" i="43"/>
  <c r="D198" i="43"/>
  <c r="D199" i="43"/>
  <c r="D200" i="43"/>
  <c r="D201" i="43"/>
  <c r="D202" i="43"/>
  <c r="D203" i="43"/>
  <c r="D204" i="43"/>
  <c r="D205" i="43"/>
  <c r="D206" i="43"/>
  <c r="D207" i="43"/>
  <c r="D208" i="43"/>
  <c r="D209" i="43"/>
  <c r="D210" i="43"/>
  <c r="D211" i="43"/>
  <c r="D212" i="43"/>
  <c r="D213" i="43"/>
  <c r="D214" i="43"/>
  <c r="D215" i="43"/>
  <c r="D216" i="43"/>
  <c r="D217" i="43"/>
  <c r="D218" i="43"/>
  <c r="D219" i="43"/>
  <c r="D220" i="43"/>
  <c r="D221" i="43"/>
  <c r="D222" i="43"/>
  <c r="D223" i="43"/>
  <c r="D224" i="43"/>
  <c r="D225" i="43"/>
  <c r="D226" i="43"/>
  <c r="D227" i="43"/>
  <c r="D228" i="43"/>
  <c r="D229" i="43"/>
  <c r="C3" i="43"/>
  <c r="C4" i="43"/>
  <c r="C5" i="43"/>
  <c r="C6" i="43"/>
  <c r="C7" i="4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C103" i="43"/>
  <c r="C104" i="43"/>
  <c r="C105" i="43"/>
  <c r="C106" i="43"/>
  <c r="C107" i="43"/>
  <c r="C108" i="43"/>
  <c r="C109" i="43"/>
  <c r="C110" i="43"/>
  <c r="C111" i="43"/>
  <c r="C112" i="43"/>
  <c r="C113" i="43"/>
  <c r="C114" i="43"/>
  <c r="C115" i="43"/>
  <c r="C116" i="43"/>
  <c r="C117" i="43"/>
  <c r="C118" i="43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C134" i="43"/>
  <c r="C135" i="43"/>
  <c r="C136" i="43"/>
  <c r="C137" i="43"/>
  <c r="C138" i="43"/>
  <c r="C139" i="43"/>
  <c r="C140" i="43"/>
  <c r="C141" i="43"/>
  <c r="C142" i="43"/>
  <c r="C143" i="43"/>
  <c r="C144" i="43"/>
  <c r="C145" i="43"/>
  <c r="C146" i="43"/>
  <c r="C147" i="43"/>
  <c r="C148" i="43"/>
  <c r="C149" i="43"/>
  <c r="C150" i="43"/>
  <c r="C151" i="43"/>
  <c r="C152" i="43"/>
  <c r="C153" i="43"/>
  <c r="C154" i="43"/>
  <c r="C155" i="43"/>
  <c r="C156" i="43"/>
  <c r="C157" i="43"/>
  <c r="C158" i="43"/>
  <c r="C159" i="43"/>
  <c r="C160" i="43"/>
  <c r="C161" i="43"/>
  <c r="C162" i="43"/>
  <c r="C163" i="43"/>
  <c r="C164" i="43"/>
  <c r="C165" i="43"/>
  <c r="C166" i="43"/>
  <c r="C167" i="43"/>
  <c r="C168" i="43"/>
  <c r="C169" i="43"/>
  <c r="C170" i="43"/>
  <c r="C171" i="43"/>
  <c r="C172" i="43"/>
  <c r="C173" i="43"/>
  <c r="C174" i="43"/>
  <c r="C175" i="43"/>
  <c r="C176" i="43"/>
  <c r="C177" i="43"/>
  <c r="C178" i="43"/>
  <c r="C179" i="43"/>
  <c r="C180" i="43"/>
  <c r="C181" i="43"/>
  <c r="C182" i="43"/>
  <c r="C183" i="43"/>
  <c r="C184" i="43"/>
  <c r="C185" i="43"/>
  <c r="C186" i="43"/>
  <c r="C187" i="43"/>
  <c r="C188" i="43"/>
  <c r="C189" i="43"/>
  <c r="C190" i="43"/>
  <c r="C191" i="43"/>
  <c r="C192" i="43"/>
  <c r="C193" i="43"/>
  <c r="C194" i="43"/>
  <c r="C195" i="43"/>
  <c r="C196" i="43"/>
  <c r="C197" i="43"/>
  <c r="C198" i="43"/>
  <c r="C199" i="43"/>
  <c r="C200" i="43"/>
  <c r="C201" i="43"/>
  <c r="C202" i="43"/>
  <c r="C203" i="43"/>
  <c r="C204" i="43"/>
  <c r="C205" i="43"/>
  <c r="C206" i="43"/>
  <c r="C207" i="43"/>
  <c r="C208" i="43"/>
  <c r="C209" i="43"/>
  <c r="C210" i="43"/>
  <c r="C211" i="43"/>
  <c r="C212" i="43"/>
  <c r="C213" i="43"/>
  <c r="C214" i="43"/>
  <c r="C215" i="43"/>
  <c r="C216" i="43"/>
  <c r="C217" i="43"/>
  <c r="C218" i="43"/>
  <c r="C219" i="43"/>
  <c r="C220" i="43"/>
  <c r="C221" i="43"/>
  <c r="C222" i="43"/>
  <c r="C223" i="43"/>
  <c r="C224" i="43"/>
  <c r="C225" i="43"/>
  <c r="C226" i="43"/>
  <c r="C227" i="43"/>
  <c r="C228" i="43"/>
  <c r="C229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125" i="43"/>
  <c r="B126" i="43"/>
  <c r="B127" i="43"/>
  <c r="B128" i="43"/>
  <c r="B129" i="43"/>
  <c r="B130" i="43"/>
  <c r="B131" i="43"/>
  <c r="B132" i="43"/>
  <c r="B133" i="43"/>
  <c r="B134" i="43"/>
  <c r="B135" i="43"/>
  <c r="B136" i="43"/>
  <c r="B137" i="43"/>
  <c r="B138" i="43"/>
  <c r="B139" i="43"/>
  <c r="B140" i="43"/>
  <c r="B141" i="43"/>
  <c r="B142" i="43"/>
  <c r="B143" i="43"/>
  <c r="B144" i="43"/>
  <c r="B145" i="43"/>
  <c r="B146" i="43"/>
  <c r="B147" i="43"/>
  <c r="B148" i="43"/>
  <c r="B149" i="43"/>
  <c r="B150" i="43"/>
  <c r="B151" i="43"/>
  <c r="B152" i="43"/>
  <c r="B153" i="43"/>
  <c r="B154" i="43"/>
  <c r="B155" i="43"/>
  <c r="B156" i="43"/>
  <c r="B157" i="43"/>
  <c r="B158" i="43"/>
  <c r="B159" i="43"/>
  <c r="B160" i="43"/>
  <c r="B161" i="43"/>
  <c r="B162" i="43"/>
  <c r="B163" i="43"/>
  <c r="B164" i="43"/>
  <c r="B165" i="43"/>
  <c r="B166" i="43"/>
  <c r="B167" i="43"/>
  <c r="B168" i="43"/>
  <c r="B169" i="43"/>
  <c r="B170" i="43"/>
  <c r="B171" i="43"/>
  <c r="B172" i="43"/>
  <c r="B173" i="43"/>
  <c r="B174" i="43"/>
  <c r="B175" i="43"/>
  <c r="B176" i="43"/>
  <c r="B177" i="43"/>
  <c r="B178" i="43"/>
  <c r="B179" i="43"/>
  <c r="B180" i="43"/>
  <c r="B181" i="43"/>
  <c r="B182" i="43"/>
  <c r="B183" i="43"/>
  <c r="B184" i="43"/>
  <c r="B185" i="43"/>
  <c r="B186" i="43"/>
  <c r="B187" i="43"/>
  <c r="B188" i="43"/>
  <c r="B189" i="43"/>
  <c r="B190" i="43"/>
  <c r="B191" i="43"/>
  <c r="B192" i="43"/>
  <c r="B193" i="43"/>
  <c r="B194" i="43"/>
  <c r="B195" i="43"/>
  <c r="B196" i="43"/>
  <c r="B197" i="43"/>
  <c r="B198" i="43"/>
  <c r="B199" i="43"/>
  <c r="B200" i="43"/>
  <c r="B201" i="43"/>
  <c r="B202" i="43"/>
  <c r="B203" i="43"/>
  <c r="B204" i="43"/>
  <c r="B205" i="43"/>
  <c r="B206" i="43"/>
  <c r="B207" i="43"/>
  <c r="B208" i="43"/>
  <c r="B209" i="43"/>
  <c r="B210" i="43"/>
  <c r="B211" i="43"/>
  <c r="B212" i="43"/>
  <c r="B213" i="43"/>
  <c r="B214" i="43"/>
  <c r="B215" i="43"/>
  <c r="B216" i="43"/>
  <c r="B217" i="43"/>
  <c r="B218" i="43"/>
  <c r="B219" i="43"/>
  <c r="B220" i="43"/>
  <c r="B221" i="43"/>
  <c r="B222" i="43"/>
  <c r="B223" i="43"/>
  <c r="B224" i="43"/>
  <c r="B225" i="43"/>
  <c r="B226" i="43"/>
  <c r="B227" i="43"/>
  <c r="B228" i="43"/>
  <c r="B229" i="43"/>
  <c r="A3" i="43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199" i="43"/>
  <c r="A200" i="43"/>
  <c r="A201" i="43"/>
  <c r="A202" i="43"/>
  <c r="A203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D2" i="43"/>
  <c r="C2" i="43"/>
  <c r="A2" i="43"/>
  <c r="B2" i="43"/>
  <c r="H2" i="43"/>
  <c r="BA2" i="43" l="1"/>
  <c r="BA3" i="43" l="1"/>
  <c r="BA4" i="43"/>
  <c r="BA5" i="43"/>
  <c r="BA6" i="43"/>
  <c r="BA7" i="43"/>
  <c r="BA8" i="43"/>
  <c r="BA9" i="43"/>
  <c r="BA10" i="43"/>
  <c r="BA11" i="43"/>
  <c r="BA12" i="43"/>
  <c r="BA13" i="43"/>
  <c r="BA14" i="43"/>
  <c r="BA15" i="43"/>
  <c r="BA16" i="43"/>
  <c r="BA17" i="43"/>
  <c r="BA18" i="43"/>
  <c r="BA19" i="43"/>
  <c r="BA20" i="43"/>
  <c r="BA21" i="43"/>
  <c r="BA22" i="43"/>
  <c r="BA23" i="43"/>
  <c r="BA24" i="43"/>
  <c r="BA25" i="43"/>
  <c r="BA26" i="43"/>
  <c r="BA27" i="43"/>
  <c r="BA28" i="43"/>
  <c r="BA29" i="43"/>
  <c r="BA30" i="43"/>
  <c r="BA31" i="43"/>
  <c r="BA32" i="43"/>
  <c r="BA33" i="43"/>
  <c r="BA34" i="43"/>
  <c r="BA35" i="43"/>
  <c r="BA36" i="43"/>
  <c r="BA37" i="43"/>
  <c r="BA38" i="43"/>
  <c r="BA39" i="43"/>
  <c r="BA40" i="43"/>
  <c r="BA41" i="43"/>
  <c r="BA42" i="43"/>
  <c r="BA43" i="43"/>
  <c r="BA44" i="43"/>
  <c r="BA45" i="43"/>
  <c r="BA46" i="43"/>
  <c r="BA47" i="43"/>
  <c r="BA48" i="43"/>
  <c r="BA49" i="43"/>
  <c r="BA50" i="43"/>
  <c r="BA51" i="43"/>
  <c r="BA52" i="43"/>
  <c r="BA53" i="43"/>
  <c r="BA54" i="43"/>
  <c r="BA55" i="43"/>
  <c r="BA56" i="43"/>
  <c r="BA57" i="43"/>
  <c r="BA58" i="43"/>
  <c r="BA59" i="43"/>
  <c r="BA60" i="43"/>
  <c r="BA61" i="43"/>
  <c r="BA62" i="43"/>
  <c r="BA63" i="43"/>
  <c r="BA64" i="43"/>
  <c r="BA65" i="43"/>
  <c r="BA66" i="43"/>
  <c r="BA67" i="43"/>
  <c r="BA68" i="43"/>
  <c r="BA69" i="43"/>
  <c r="BA70" i="43"/>
  <c r="BA71" i="43"/>
  <c r="BA72" i="43"/>
  <c r="BA73" i="43"/>
  <c r="BA74" i="43"/>
  <c r="BA75" i="43"/>
  <c r="BA76" i="43"/>
  <c r="BA77" i="43"/>
  <c r="BA78" i="43"/>
  <c r="BA79" i="43"/>
  <c r="BA80" i="43"/>
  <c r="BA81" i="43"/>
  <c r="BA82" i="43"/>
  <c r="BA83" i="43"/>
  <c r="BA84" i="43"/>
  <c r="BA85" i="43"/>
  <c r="BA86" i="43"/>
  <c r="BA87" i="43"/>
  <c r="BA88" i="43"/>
  <c r="BA89" i="43"/>
  <c r="BA90" i="43"/>
  <c r="BA91" i="43"/>
  <c r="BA92" i="43"/>
  <c r="BA93" i="43"/>
  <c r="BA94" i="43"/>
  <c r="BA95" i="43"/>
  <c r="BA96" i="43"/>
  <c r="BA97" i="43"/>
  <c r="BA98" i="43"/>
  <c r="BA99" i="43"/>
  <c r="BA100" i="43"/>
  <c r="BA101" i="43"/>
  <c r="BA102" i="43"/>
  <c r="BA103" i="43"/>
  <c r="BA104" i="43"/>
  <c r="BA105" i="43"/>
  <c r="BA106" i="43"/>
  <c r="BA107" i="43"/>
  <c r="BA108" i="43"/>
  <c r="BA109" i="43"/>
  <c r="BA110" i="43"/>
  <c r="BA111" i="43"/>
  <c r="BA112" i="43"/>
  <c r="BA113" i="43"/>
  <c r="BA114" i="43"/>
  <c r="BA115" i="43"/>
  <c r="BA116" i="43"/>
  <c r="BA117" i="43"/>
  <c r="BA118" i="43"/>
  <c r="BA119" i="43"/>
  <c r="BA120" i="43"/>
  <c r="BA121" i="43"/>
  <c r="BA122" i="43"/>
  <c r="BA123" i="43"/>
  <c r="BA124" i="43"/>
  <c r="BA125" i="43"/>
  <c r="BA126" i="43"/>
  <c r="BA127" i="43"/>
  <c r="BA128" i="43"/>
  <c r="BA129" i="43"/>
  <c r="BA130" i="43"/>
  <c r="BA131" i="43"/>
  <c r="BA132" i="43"/>
  <c r="BA133" i="43"/>
  <c r="BA134" i="43"/>
  <c r="BA135" i="43"/>
  <c r="BA136" i="43"/>
  <c r="BA137" i="43"/>
  <c r="BA138" i="43"/>
  <c r="BA139" i="43"/>
  <c r="BA140" i="43"/>
  <c r="BA141" i="43"/>
  <c r="BA142" i="43"/>
  <c r="BA143" i="43"/>
  <c r="BA144" i="43"/>
  <c r="BA145" i="43"/>
  <c r="BA146" i="43"/>
  <c r="BA147" i="43"/>
  <c r="BA148" i="43"/>
  <c r="BA149" i="43"/>
  <c r="BA150" i="43"/>
  <c r="BA151" i="43"/>
  <c r="BA152" i="43"/>
  <c r="BA153" i="43"/>
  <c r="BA154" i="43"/>
  <c r="BA155" i="43"/>
  <c r="BA156" i="43"/>
  <c r="BA157" i="43"/>
  <c r="BA158" i="43"/>
  <c r="BA159" i="43"/>
  <c r="BA160" i="43"/>
  <c r="BA161" i="43"/>
  <c r="BA162" i="43"/>
  <c r="BA163" i="43"/>
  <c r="BA164" i="43"/>
  <c r="BA165" i="43"/>
  <c r="BA166" i="43"/>
  <c r="BA167" i="43"/>
  <c r="BA168" i="43"/>
  <c r="BA169" i="43"/>
  <c r="BA170" i="43"/>
  <c r="BA171" i="43"/>
  <c r="BA172" i="43"/>
  <c r="BA173" i="43"/>
  <c r="BA174" i="43"/>
  <c r="BA175" i="43"/>
  <c r="BA176" i="43"/>
  <c r="BA177" i="43"/>
  <c r="BA178" i="43"/>
  <c r="BA179" i="43"/>
  <c r="BA180" i="43"/>
  <c r="BA181" i="43"/>
  <c r="BA182" i="43"/>
  <c r="BA183" i="43"/>
  <c r="BA184" i="43"/>
  <c r="BA185" i="43"/>
  <c r="BA186" i="43"/>
  <c r="BA187" i="43"/>
  <c r="BA188" i="43"/>
  <c r="BA189" i="43"/>
  <c r="BA190" i="43"/>
  <c r="BA191" i="43"/>
  <c r="BA192" i="43"/>
  <c r="BA193" i="43"/>
  <c r="BA194" i="43"/>
  <c r="BA195" i="43"/>
  <c r="BA196" i="43"/>
  <c r="BA197" i="43"/>
  <c r="BA198" i="43"/>
  <c r="BA199" i="43"/>
  <c r="BA200" i="43"/>
  <c r="BA201" i="43"/>
  <c r="BA202" i="43"/>
  <c r="BA203" i="43"/>
  <c r="BA204" i="43"/>
  <c r="BA205" i="43"/>
  <c r="BA206" i="43"/>
  <c r="BA207" i="43"/>
  <c r="BA208" i="43"/>
  <c r="BA209" i="43"/>
  <c r="BA210" i="43"/>
  <c r="BA211" i="43"/>
  <c r="BA212" i="43"/>
  <c r="BA213" i="43"/>
  <c r="BA214" i="43"/>
  <c r="BA215" i="43"/>
  <c r="BA216" i="43"/>
  <c r="BA217" i="43"/>
  <c r="BA218" i="43"/>
  <c r="BA219" i="43"/>
  <c r="BA220" i="43"/>
  <c r="BA221" i="43"/>
  <c r="BA222" i="43"/>
  <c r="BA223" i="43"/>
  <c r="BA224" i="43"/>
  <c r="BA225" i="43"/>
  <c r="BA226" i="43"/>
  <c r="BA227" i="43"/>
  <c r="BA228" i="43"/>
  <c r="BA229" i="43"/>
  <c r="AZ3" i="43"/>
  <c r="AZ4" i="43"/>
  <c r="AZ5" i="43"/>
  <c r="AZ6" i="43"/>
  <c r="AZ7" i="43"/>
  <c r="AZ8" i="43"/>
  <c r="AZ9" i="43"/>
  <c r="AZ10" i="43"/>
  <c r="AZ11" i="43"/>
  <c r="AZ12" i="43"/>
  <c r="AZ13" i="43"/>
  <c r="AZ14" i="43"/>
  <c r="AZ15" i="43"/>
  <c r="AZ16" i="43"/>
  <c r="AZ17" i="43"/>
  <c r="AZ18" i="43"/>
  <c r="AZ19" i="43"/>
  <c r="AZ20" i="43"/>
  <c r="AZ21" i="43"/>
  <c r="AZ22" i="43"/>
  <c r="AZ23" i="43"/>
  <c r="AZ24" i="43"/>
  <c r="AZ25" i="43"/>
  <c r="AZ26" i="43"/>
  <c r="AZ27" i="43"/>
  <c r="AZ28" i="43"/>
  <c r="AZ29" i="43"/>
  <c r="AZ30" i="43"/>
  <c r="AZ31" i="43"/>
  <c r="AZ32" i="43"/>
  <c r="AZ33" i="43"/>
  <c r="AZ34" i="43"/>
  <c r="AZ35" i="43"/>
  <c r="AZ36" i="43"/>
  <c r="AZ37" i="43"/>
  <c r="AZ38" i="43"/>
  <c r="AZ39" i="43"/>
  <c r="AZ40" i="43"/>
  <c r="AZ41" i="43"/>
  <c r="AZ42" i="43"/>
  <c r="AZ43" i="43"/>
  <c r="AZ44" i="43"/>
  <c r="AZ45" i="43"/>
  <c r="AZ46" i="43"/>
  <c r="AZ47" i="43"/>
  <c r="AZ48" i="43"/>
  <c r="AZ49" i="43"/>
  <c r="AZ50" i="43"/>
  <c r="AZ51" i="43"/>
  <c r="AZ52" i="43"/>
  <c r="AZ53" i="43"/>
  <c r="AZ54" i="43"/>
  <c r="AZ55" i="43"/>
  <c r="AZ56" i="43"/>
  <c r="AZ57" i="43"/>
  <c r="AZ58" i="43"/>
  <c r="AZ59" i="43"/>
  <c r="AZ60" i="43"/>
  <c r="AZ61" i="43"/>
  <c r="AZ62" i="43"/>
  <c r="AZ63" i="43"/>
  <c r="AZ64" i="43"/>
  <c r="AZ65" i="43"/>
  <c r="AZ66" i="43"/>
  <c r="AZ67" i="43"/>
  <c r="AZ68" i="43"/>
  <c r="AZ69" i="43"/>
  <c r="AZ70" i="43"/>
  <c r="AZ71" i="43"/>
  <c r="AZ72" i="43"/>
  <c r="AZ73" i="43"/>
  <c r="AZ74" i="43"/>
  <c r="AZ75" i="43"/>
  <c r="AZ76" i="43"/>
  <c r="AZ77" i="43"/>
  <c r="AZ78" i="43"/>
  <c r="AZ79" i="43"/>
  <c r="AZ80" i="43"/>
  <c r="AZ81" i="43"/>
  <c r="AZ82" i="43"/>
  <c r="AZ83" i="43"/>
  <c r="AZ84" i="43"/>
  <c r="AZ85" i="43"/>
  <c r="AZ86" i="43"/>
  <c r="AZ87" i="43"/>
  <c r="AZ88" i="43"/>
  <c r="AZ89" i="43"/>
  <c r="AZ90" i="43"/>
  <c r="AZ91" i="43"/>
  <c r="AZ92" i="43"/>
  <c r="AZ93" i="43"/>
  <c r="AZ94" i="43"/>
  <c r="AZ95" i="43"/>
  <c r="AZ96" i="43"/>
  <c r="AZ97" i="43"/>
  <c r="AZ98" i="43"/>
  <c r="AZ99" i="43"/>
  <c r="AZ100" i="43"/>
  <c r="AZ101" i="43"/>
  <c r="AZ102" i="43"/>
  <c r="AZ103" i="43"/>
  <c r="AZ104" i="43"/>
  <c r="AZ105" i="43"/>
  <c r="AZ106" i="43"/>
  <c r="AZ107" i="43"/>
  <c r="AZ108" i="43"/>
  <c r="AZ109" i="43"/>
  <c r="AZ110" i="43"/>
  <c r="AZ111" i="43"/>
  <c r="AZ112" i="43"/>
  <c r="AZ113" i="43"/>
  <c r="AZ114" i="43"/>
  <c r="AZ115" i="43"/>
  <c r="AZ116" i="43"/>
  <c r="AZ117" i="43"/>
  <c r="AZ118" i="43"/>
  <c r="AZ119" i="43"/>
  <c r="AZ120" i="43"/>
  <c r="AZ121" i="43"/>
  <c r="AZ122" i="43"/>
  <c r="AZ123" i="43"/>
  <c r="AZ124" i="43"/>
  <c r="AZ125" i="43"/>
  <c r="AZ126" i="43"/>
  <c r="AZ127" i="43"/>
  <c r="AZ128" i="43"/>
  <c r="AZ129" i="43"/>
  <c r="AZ130" i="43"/>
  <c r="AZ131" i="43"/>
  <c r="AZ132" i="43"/>
  <c r="AZ133" i="43"/>
  <c r="AZ134" i="43"/>
  <c r="AZ135" i="43"/>
  <c r="AZ136" i="43"/>
  <c r="AZ137" i="43"/>
  <c r="AZ138" i="43"/>
  <c r="AZ139" i="43"/>
  <c r="AZ140" i="43"/>
  <c r="AZ141" i="43"/>
  <c r="AZ142" i="43"/>
  <c r="AZ143" i="43"/>
  <c r="AZ144" i="43"/>
  <c r="AZ145" i="43"/>
  <c r="AZ146" i="43"/>
  <c r="AZ147" i="43"/>
  <c r="AZ148" i="43"/>
  <c r="AZ149" i="43"/>
  <c r="AZ150" i="43"/>
  <c r="AZ151" i="43"/>
  <c r="AZ152" i="43"/>
  <c r="AZ153" i="43"/>
  <c r="AZ154" i="43"/>
  <c r="AZ155" i="43"/>
  <c r="AZ156" i="43"/>
  <c r="AZ157" i="43"/>
  <c r="AZ158" i="43"/>
  <c r="AZ159" i="43"/>
  <c r="AZ160" i="43"/>
  <c r="AZ161" i="43"/>
  <c r="AZ162" i="43"/>
  <c r="AZ163" i="43"/>
  <c r="AZ164" i="43"/>
  <c r="AZ165" i="43"/>
  <c r="AZ166" i="43"/>
  <c r="AZ167" i="43"/>
  <c r="AZ168" i="43"/>
  <c r="AZ169" i="43"/>
  <c r="AZ170" i="43"/>
  <c r="AZ171" i="43"/>
  <c r="AZ172" i="43"/>
  <c r="AZ173" i="43"/>
  <c r="AZ174" i="43"/>
  <c r="AZ175" i="43"/>
  <c r="AZ176" i="43"/>
  <c r="AZ177" i="43"/>
  <c r="AZ178" i="43"/>
  <c r="AZ179" i="43"/>
  <c r="AZ180" i="43"/>
  <c r="AZ181" i="43"/>
  <c r="AZ182" i="43"/>
  <c r="AZ183" i="43"/>
  <c r="AZ184" i="43"/>
  <c r="AZ185" i="43"/>
  <c r="AZ186" i="43"/>
  <c r="AZ187" i="43"/>
  <c r="AZ188" i="43"/>
  <c r="AZ189" i="43"/>
  <c r="AZ190" i="43"/>
  <c r="AZ191" i="43"/>
  <c r="AZ192" i="43"/>
  <c r="AZ193" i="43"/>
  <c r="AZ194" i="43"/>
  <c r="AZ195" i="43"/>
  <c r="AZ196" i="43"/>
  <c r="AZ197" i="43"/>
  <c r="AZ198" i="43"/>
  <c r="AZ199" i="43"/>
  <c r="AZ200" i="43"/>
  <c r="AZ201" i="43"/>
  <c r="AZ202" i="43"/>
  <c r="AZ203" i="43"/>
  <c r="AZ204" i="43"/>
  <c r="AZ205" i="43"/>
  <c r="AZ206" i="43"/>
  <c r="AZ207" i="43"/>
  <c r="AZ208" i="43"/>
  <c r="AZ209" i="43"/>
  <c r="AZ210" i="43"/>
  <c r="AZ211" i="43"/>
  <c r="AZ212" i="43"/>
  <c r="AZ213" i="43"/>
  <c r="AZ214" i="43"/>
  <c r="AZ215" i="43"/>
  <c r="AZ216" i="43"/>
  <c r="AZ217" i="43"/>
  <c r="AZ218" i="43"/>
  <c r="AZ219" i="43"/>
  <c r="AZ220" i="43"/>
  <c r="AZ221" i="43"/>
  <c r="AZ222" i="43"/>
  <c r="AZ223" i="43"/>
  <c r="AZ224" i="43"/>
  <c r="AZ225" i="43"/>
  <c r="AZ226" i="43"/>
  <c r="AZ227" i="43"/>
  <c r="AZ228" i="43"/>
  <c r="AZ229" i="43"/>
  <c r="AZ2" i="43"/>
  <c r="AY3" i="43"/>
  <c r="AY4" i="43"/>
  <c r="AY5" i="43"/>
  <c r="AY6" i="43"/>
  <c r="AY7" i="43"/>
  <c r="AY8" i="43"/>
  <c r="AY9" i="43"/>
  <c r="AY10" i="43"/>
  <c r="AY11" i="43"/>
  <c r="AY12" i="43"/>
  <c r="AY13" i="43"/>
  <c r="AY14" i="43"/>
  <c r="AY15" i="43"/>
  <c r="AY16" i="43"/>
  <c r="AY17" i="43"/>
  <c r="AY18" i="43"/>
  <c r="AY19" i="43"/>
  <c r="AY20" i="43"/>
  <c r="AY21" i="43"/>
  <c r="AY22" i="43"/>
  <c r="AY23" i="43"/>
  <c r="AY24" i="43"/>
  <c r="AY25" i="43"/>
  <c r="AY26" i="43"/>
  <c r="AY27" i="43"/>
  <c r="AY28" i="43"/>
  <c r="AY29" i="43"/>
  <c r="AY30" i="43"/>
  <c r="AY31" i="43"/>
  <c r="AY32" i="43"/>
  <c r="AY33" i="43"/>
  <c r="AY34" i="43"/>
  <c r="AY35" i="43"/>
  <c r="AY36" i="43"/>
  <c r="AY37" i="43"/>
  <c r="AY38" i="43"/>
  <c r="AY39" i="43"/>
  <c r="AY40" i="43"/>
  <c r="AY41" i="43"/>
  <c r="AY42" i="43"/>
  <c r="AY43" i="43"/>
  <c r="AY44" i="43"/>
  <c r="AY45" i="43"/>
  <c r="AY46" i="43"/>
  <c r="AY47" i="43"/>
  <c r="AY48" i="43"/>
  <c r="AY49" i="43"/>
  <c r="AY50" i="43"/>
  <c r="AY51" i="43"/>
  <c r="AY52" i="43"/>
  <c r="AY53" i="43"/>
  <c r="AY54" i="43"/>
  <c r="AY55" i="43"/>
  <c r="AY56" i="43"/>
  <c r="AY57" i="43"/>
  <c r="AY58" i="43"/>
  <c r="AY59" i="43"/>
  <c r="AY60" i="43"/>
  <c r="AY61" i="43"/>
  <c r="AY62" i="43"/>
  <c r="AY63" i="43"/>
  <c r="AY64" i="43"/>
  <c r="AY65" i="43"/>
  <c r="AY66" i="43"/>
  <c r="AY67" i="43"/>
  <c r="AY68" i="43"/>
  <c r="AY69" i="43"/>
  <c r="AY70" i="43"/>
  <c r="AY71" i="43"/>
  <c r="AY72" i="43"/>
  <c r="AY73" i="43"/>
  <c r="AY74" i="43"/>
  <c r="AY75" i="43"/>
  <c r="AY76" i="43"/>
  <c r="AY77" i="43"/>
  <c r="AY78" i="43"/>
  <c r="AY79" i="43"/>
  <c r="AY80" i="43"/>
  <c r="AY81" i="43"/>
  <c r="AY82" i="43"/>
  <c r="AY83" i="43"/>
  <c r="AY84" i="43"/>
  <c r="AY85" i="43"/>
  <c r="AY86" i="43"/>
  <c r="AY87" i="43"/>
  <c r="AY88" i="43"/>
  <c r="AY89" i="43"/>
  <c r="AY90" i="43"/>
  <c r="AY91" i="43"/>
  <c r="AY92" i="43"/>
  <c r="AY93" i="43"/>
  <c r="AY94" i="43"/>
  <c r="AY95" i="43"/>
  <c r="AY96" i="43"/>
  <c r="AY97" i="43"/>
  <c r="AY98" i="43"/>
  <c r="AY99" i="43"/>
  <c r="AY100" i="43"/>
  <c r="AY101" i="43"/>
  <c r="AY102" i="43"/>
  <c r="AY103" i="43"/>
  <c r="AY104" i="43"/>
  <c r="AY105" i="43"/>
  <c r="AY106" i="43"/>
  <c r="AY107" i="43"/>
  <c r="AY108" i="43"/>
  <c r="AY109" i="43"/>
  <c r="AY110" i="43"/>
  <c r="AY111" i="43"/>
  <c r="AY112" i="43"/>
  <c r="AY113" i="43"/>
  <c r="AY114" i="43"/>
  <c r="AY115" i="43"/>
  <c r="AY116" i="43"/>
  <c r="AY117" i="43"/>
  <c r="AY118" i="43"/>
  <c r="AY119" i="43"/>
  <c r="AY120" i="43"/>
  <c r="AY121" i="43"/>
  <c r="AY122" i="43"/>
  <c r="AY123" i="43"/>
  <c r="AY124" i="43"/>
  <c r="AY125" i="43"/>
  <c r="AY126" i="43"/>
  <c r="AY127" i="43"/>
  <c r="AY128" i="43"/>
  <c r="AY129" i="43"/>
  <c r="AY130" i="43"/>
  <c r="AY131" i="43"/>
  <c r="AY132" i="43"/>
  <c r="AY133" i="43"/>
  <c r="AY134" i="43"/>
  <c r="AY135" i="43"/>
  <c r="AY136" i="43"/>
  <c r="AY137" i="43"/>
  <c r="AY138" i="43"/>
  <c r="AY139" i="43"/>
  <c r="AY140" i="43"/>
  <c r="AY141" i="43"/>
  <c r="AY142" i="43"/>
  <c r="AY143" i="43"/>
  <c r="AY144" i="43"/>
  <c r="AY145" i="43"/>
  <c r="AY146" i="43"/>
  <c r="AY147" i="43"/>
  <c r="AY148" i="43"/>
  <c r="AY149" i="43"/>
  <c r="AY150" i="43"/>
  <c r="AY151" i="43"/>
  <c r="AY152" i="43"/>
  <c r="AY153" i="43"/>
  <c r="AY154" i="43"/>
  <c r="AY155" i="43"/>
  <c r="AY156" i="43"/>
  <c r="AY157" i="43"/>
  <c r="AY158" i="43"/>
  <c r="AY159" i="43"/>
  <c r="AY160" i="43"/>
  <c r="AY161" i="43"/>
  <c r="AY162" i="43"/>
  <c r="AY163" i="43"/>
  <c r="AY164" i="43"/>
  <c r="AY165" i="43"/>
  <c r="AY166" i="43"/>
  <c r="AY167" i="43"/>
  <c r="AY168" i="43"/>
  <c r="AY169" i="43"/>
  <c r="AY170" i="43"/>
  <c r="AY171" i="43"/>
  <c r="AY172" i="43"/>
  <c r="AY173" i="43"/>
  <c r="AY174" i="43"/>
  <c r="AY175" i="43"/>
  <c r="AY176" i="43"/>
  <c r="AY177" i="43"/>
  <c r="AY178" i="43"/>
  <c r="AY179" i="43"/>
  <c r="AY180" i="43"/>
  <c r="AY181" i="43"/>
  <c r="AY182" i="43"/>
  <c r="AY183" i="43"/>
  <c r="AY184" i="43"/>
  <c r="AY185" i="43"/>
  <c r="AY186" i="43"/>
  <c r="AY187" i="43"/>
  <c r="AY188" i="43"/>
  <c r="AY189" i="43"/>
  <c r="AY190" i="43"/>
  <c r="AY191" i="43"/>
  <c r="AY192" i="43"/>
  <c r="AY193" i="43"/>
  <c r="AY194" i="43"/>
  <c r="AY195" i="43"/>
  <c r="AY196" i="43"/>
  <c r="AY197" i="43"/>
  <c r="AY198" i="43"/>
  <c r="AY199" i="43"/>
  <c r="AY200" i="43"/>
  <c r="AY201" i="43"/>
  <c r="AY202" i="43"/>
  <c r="AY203" i="43"/>
  <c r="AY204" i="43"/>
  <c r="AY205" i="43"/>
  <c r="AY206" i="43"/>
  <c r="AY207" i="43"/>
  <c r="AY208" i="43"/>
  <c r="AY209" i="43"/>
  <c r="AY210" i="43"/>
  <c r="AY211" i="43"/>
  <c r="AY212" i="43"/>
  <c r="AY213" i="43"/>
  <c r="AY214" i="43"/>
  <c r="AY215" i="43"/>
  <c r="AY216" i="43"/>
  <c r="AY217" i="43"/>
  <c r="AY218" i="43"/>
  <c r="AY219" i="43"/>
  <c r="AY220" i="43"/>
  <c r="AY221" i="43"/>
  <c r="AY222" i="43"/>
  <c r="AY223" i="43"/>
  <c r="AY224" i="43"/>
  <c r="AY225" i="43"/>
  <c r="AY226" i="43"/>
  <c r="AY227" i="43"/>
  <c r="AY228" i="43"/>
  <c r="AY229" i="43"/>
  <c r="AY2" i="43"/>
  <c r="AX3" i="43"/>
  <c r="AX4" i="43"/>
  <c r="AX5" i="43"/>
  <c r="AX6" i="43"/>
  <c r="AX7" i="43"/>
  <c r="AX8" i="43"/>
  <c r="AX9" i="43"/>
  <c r="AX10" i="43"/>
  <c r="AX11" i="43"/>
  <c r="AX12" i="43"/>
  <c r="AX13" i="43"/>
  <c r="AX14" i="43"/>
  <c r="AX15" i="43"/>
  <c r="AX16" i="43"/>
  <c r="AX17" i="43"/>
  <c r="AX18" i="43"/>
  <c r="AX19" i="43"/>
  <c r="AX20" i="43"/>
  <c r="AX21" i="43"/>
  <c r="AX22" i="43"/>
  <c r="AX23" i="43"/>
  <c r="AX24" i="43"/>
  <c r="AX25" i="43"/>
  <c r="AX26" i="43"/>
  <c r="AX27" i="43"/>
  <c r="AX28" i="43"/>
  <c r="AX29" i="43"/>
  <c r="AX30" i="43"/>
  <c r="AX31" i="43"/>
  <c r="AX32" i="43"/>
  <c r="AX33" i="43"/>
  <c r="AX34" i="43"/>
  <c r="AX35" i="43"/>
  <c r="AX36" i="43"/>
  <c r="AX37" i="43"/>
  <c r="AX38" i="43"/>
  <c r="AX39" i="43"/>
  <c r="AX40" i="43"/>
  <c r="AX41" i="43"/>
  <c r="AX42" i="43"/>
  <c r="AX43" i="43"/>
  <c r="AX44" i="43"/>
  <c r="AX45" i="43"/>
  <c r="AX46" i="43"/>
  <c r="AX47" i="43"/>
  <c r="AX48" i="43"/>
  <c r="AX49" i="43"/>
  <c r="AX50" i="43"/>
  <c r="AX51" i="43"/>
  <c r="AX52" i="43"/>
  <c r="AX53" i="43"/>
  <c r="AX54" i="43"/>
  <c r="AX55" i="43"/>
  <c r="AX56" i="43"/>
  <c r="AX57" i="43"/>
  <c r="AX58" i="43"/>
  <c r="AX59" i="43"/>
  <c r="AX60" i="43"/>
  <c r="AX61" i="43"/>
  <c r="AX62" i="43"/>
  <c r="AX63" i="43"/>
  <c r="AX64" i="43"/>
  <c r="AX65" i="43"/>
  <c r="AX66" i="43"/>
  <c r="AX67" i="43"/>
  <c r="AX68" i="43"/>
  <c r="AX69" i="43"/>
  <c r="AX70" i="43"/>
  <c r="AX71" i="43"/>
  <c r="AX72" i="43"/>
  <c r="AX73" i="43"/>
  <c r="AX74" i="43"/>
  <c r="AX75" i="43"/>
  <c r="AX76" i="43"/>
  <c r="AX77" i="43"/>
  <c r="AX78" i="43"/>
  <c r="AX79" i="43"/>
  <c r="AX80" i="43"/>
  <c r="AX81" i="43"/>
  <c r="AX82" i="43"/>
  <c r="AX83" i="43"/>
  <c r="AX84" i="43"/>
  <c r="AX85" i="43"/>
  <c r="AX86" i="43"/>
  <c r="AX87" i="43"/>
  <c r="AX88" i="43"/>
  <c r="AX89" i="43"/>
  <c r="AX90" i="43"/>
  <c r="AX91" i="43"/>
  <c r="AX92" i="43"/>
  <c r="AX93" i="43"/>
  <c r="AX94" i="43"/>
  <c r="AX95" i="43"/>
  <c r="AX96" i="43"/>
  <c r="AX97" i="43"/>
  <c r="AX98" i="43"/>
  <c r="AX99" i="43"/>
  <c r="AX100" i="43"/>
  <c r="AX101" i="43"/>
  <c r="AX102" i="43"/>
  <c r="AX103" i="43"/>
  <c r="AX104" i="43"/>
  <c r="AX105" i="43"/>
  <c r="AX106" i="43"/>
  <c r="AX107" i="43"/>
  <c r="AX108" i="43"/>
  <c r="AX109" i="43"/>
  <c r="AX110" i="43"/>
  <c r="AX111" i="43"/>
  <c r="AX112" i="43"/>
  <c r="AX113" i="43"/>
  <c r="AX114" i="43"/>
  <c r="AX115" i="43"/>
  <c r="AX116" i="43"/>
  <c r="AX117" i="43"/>
  <c r="AX118" i="43"/>
  <c r="AX119" i="43"/>
  <c r="AX120" i="43"/>
  <c r="AX121" i="43"/>
  <c r="AX122" i="43"/>
  <c r="AX123" i="43"/>
  <c r="AX124" i="43"/>
  <c r="AX125" i="43"/>
  <c r="AX126" i="43"/>
  <c r="AX127" i="43"/>
  <c r="AX128" i="43"/>
  <c r="AX129" i="43"/>
  <c r="AX130" i="43"/>
  <c r="AX131" i="43"/>
  <c r="AX132" i="43"/>
  <c r="AX133" i="43"/>
  <c r="AX134" i="43"/>
  <c r="AX135" i="43"/>
  <c r="AX136" i="43"/>
  <c r="AX137" i="43"/>
  <c r="AX138" i="43"/>
  <c r="AX139" i="43"/>
  <c r="AX140" i="43"/>
  <c r="AX141" i="43"/>
  <c r="AX142" i="43"/>
  <c r="AX143" i="43"/>
  <c r="AX144" i="43"/>
  <c r="AX145" i="43"/>
  <c r="AX146" i="43"/>
  <c r="AX147" i="43"/>
  <c r="AX148" i="43"/>
  <c r="AX149" i="43"/>
  <c r="AX150" i="43"/>
  <c r="AX151" i="43"/>
  <c r="AX152" i="43"/>
  <c r="AX153" i="43"/>
  <c r="AX154" i="43"/>
  <c r="AX155" i="43"/>
  <c r="AX156" i="43"/>
  <c r="AX157" i="43"/>
  <c r="AX158" i="43"/>
  <c r="AX159" i="43"/>
  <c r="AX160" i="43"/>
  <c r="AX161" i="43"/>
  <c r="AX162" i="43"/>
  <c r="AX163" i="43"/>
  <c r="AX164" i="43"/>
  <c r="AX165" i="43"/>
  <c r="AX166" i="43"/>
  <c r="AX167" i="43"/>
  <c r="AX168" i="43"/>
  <c r="AX169" i="43"/>
  <c r="AX170" i="43"/>
  <c r="AX171" i="43"/>
  <c r="AX172" i="43"/>
  <c r="AX173" i="43"/>
  <c r="AX174" i="43"/>
  <c r="AX175" i="43"/>
  <c r="AX176" i="43"/>
  <c r="AX177" i="43"/>
  <c r="AX178" i="43"/>
  <c r="AX179" i="43"/>
  <c r="AX180" i="43"/>
  <c r="AX181" i="43"/>
  <c r="AX182" i="43"/>
  <c r="AX183" i="43"/>
  <c r="AX184" i="43"/>
  <c r="AX185" i="43"/>
  <c r="AX186" i="43"/>
  <c r="AX187" i="43"/>
  <c r="AX188" i="43"/>
  <c r="AX189" i="43"/>
  <c r="AX190" i="43"/>
  <c r="AX191" i="43"/>
  <c r="AX192" i="43"/>
  <c r="AX193" i="43"/>
  <c r="AX194" i="43"/>
  <c r="AX195" i="43"/>
  <c r="AX196" i="43"/>
  <c r="AX197" i="43"/>
  <c r="AX198" i="43"/>
  <c r="AX199" i="43"/>
  <c r="AX200" i="43"/>
  <c r="AX201" i="43"/>
  <c r="AX202" i="43"/>
  <c r="AX203" i="43"/>
  <c r="AX204" i="43"/>
  <c r="AX205" i="43"/>
  <c r="AX206" i="43"/>
  <c r="AX207" i="43"/>
  <c r="AX208" i="43"/>
  <c r="AX209" i="43"/>
  <c r="AX210" i="43"/>
  <c r="AX211" i="43"/>
  <c r="AX212" i="43"/>
  <c r="AX213" i="43"/>
  <c r="AX214" i="43"/>
  <c r="AX215" i="43"/>
  <c r="AX216" i="43"/>
  <c r="AX217" i="43"/>
  <c r="AX218" i="43"/>
  <c r="AX219" i="43"/>
  <c r="AX220" i="43"/>
  <c r="AX221" i="43"/>
  <c r="AX222" i="43"/>
  <c r="AX223" i="43"/>
  <c r="AX224" i="43"/>
  <c r="AX225" i="43"/>
  <c r="AX226" i="43"/>
  <c r="AX227" i="43"/>
  <c r="AX228" i="43"/>
  <c r="AX229" i="43"/>
  <c r="AX2" i="43"/>
  <c r="AW3" i="43"/>
  <c r="AW4" i="43"/>
  <c r="AW5" i="43"/>
  <c r="AW6" i="43"/>
  <c r="AW7" i="43"/>
  <c r="AW8" i="43"/>
  <c r="AW9" i="43"/>
  <c r="AW10" i="43"/>
  <c r="AW11" i="43"/>
  <c r="AW12" i="43"/>
  <c r="AW13" i="43"/>
  <c r="AW14" i="43"/>
  <c r="AW15" i="43"/>
  <c r="AW16" i="43"/>
  <c r="AW17" i="43"/>
  <c r="AW18" i="43"/>
  <c r="AW19" i="43"/>
  <c r="AW20" i="43"/>
  <c r="AW21" i="43"/>
  <c r="AW22" i="43"/>
  <c r="AW23" i="43"/>
  <c r="AW24" i="43"/>
  <c r="AW25" i="43"/>
  <c r="AW26" i="43"/>
  <c r="AW27" i="43"/>
  <c r="AW28" i="43"/>
  <c r="AW29" i="43"/>
  <c r="AW30" i="43"/>
  <c r="AW31" i="43"/>
  <c r="AW32" i="43"/>
  <c r="AW33" i="43"/>
  <c r="AW34" i="43"/>
  <c r="AW35" i="43"/>
  <c r="AW36" i="43"/>
  <c r="AW37" i="43"/>
  <c r="AW38" i="43"/>
  <c r="AW39" i="43"/>
  <c r="AW40" i="43"/>
  <c r="AW41" i="43"/>
  <c r="AW42" i="43"/>
  <c r="AW43" i="43"/>
  <c r="AW44" i="43"/>
  <c r="AW45" i="43"/>
  <c r="AW46" i="43"/>
  <c r="AW47" i="43"/>
  <c r="AW48" i="43"/>
  <c r="AW49" i="43"/>
  <c r="AW50" i="43"/>
  <c r="AW51" i="43"/>
  <c r="AW52" i="43"/>
  <c r="AW53" i="43"/>
  <c r="AW54" i="43"/>
  <c r="AW55" i="43"/>
  <c r="AW56" i="43"/>
  <c r="AW57" i="43"/>
  <c r="AW58" i="43"/>
  <c r="AW59" i="43"/>
  <c r="AW60" i="43"/>
  <c r="AW61" i="43"/>
  <c r="AW62" i="43"/>
  <c r="AW63" i="43"/>
  <c r="AW64" i="43"/>
  <c r="AW65" i="43"/>
  <c r="AW66" i="43"/>
  <c r="AW67" i="43"/>
  <c r="AW68" i="43"/>
  <c r="AW69" i="43"/>
  <c r="AW70" i="43"/>
  <c r="AW71" i="43"/>
  <c r="AW72" i="43"/>
  <c r="AW73" i="43"/>
  <c r="AW74" i="43"/>
  <c r="AW75" i="43"/>
  <c r="AW76" i="43"/>
  <c r="AW77" i="43"/>
  <c r="AW78" i="43"/>
  <c r="AW79" i="43"/>
  <c r="AW80" i="43"/>
  <c r="AW81" i="43"/>
  <c r="AW82" i="43"/>
  <c r="AW83" i="43"/>
  <c r="AW84" i="43"/>
  <c r="AW85" i="43"/>
  <c r="AW86" i="43"/>
  <c r="AW87" i="43"/>
  <c r="AW88" i="43"/>
  <c r="AW89" i="43"/>
  <c r="AW90" i="43"/>
  <c r="AW91" i="43"/>
  <c r="AW92" i="43"/>
  <c r="AW93" i="43"/>
  <c r="AW94" i="43"/>
  <c r="AW95" i="43"/>
  <c r="AW96" i="43"/>
  <c r="AW97" i="43"/>
  <c r="AW98" i="43"/>
  <c r="AW99" i="43"/>
  <c r="AW100" i="43"/>
  <c r="AW101" i="43"/>
  <c r="AW102" i="43"/>
  <c r="AW103" i="43"/>
  <c r="AW104" i="43"/>
  <c r="AW105" i="43"/>
  <c r="AW106" i="43"/>
  <c r="AW107" i="43"/>
  <c r="AW108" i="43"/>
  <c r="AW109" i="43"/>
  <c r="AW110" i="43"/>
  <c r="AW111" i="43"/>
  <c r="AW112" i="43"/>
  <c r="AW113" i="43"/>
  <c r="AW114" i="43"/>
  <c r="AW115" i="43"/>
  <c r="AW116" i="43"/>
  <c r="AW117" i="43"/>
  <c r="AW118" i="43"/>
  <c r="AW119" i="43"/>
  <c r="AW120" i="43"/>
  <c r="AW121" i="43"/>
  <c r="AW122" i="43"/>
  <c r="AW123" i="43"/>
  <c r="AW124" i="43"/>
  <c r="AW125" i="43"/>
  <c r="AW126" i="43"/>
  <c r="AW127" i="43"/>
  <c r="AW128" i="43"/>
  <c r="AW129" i="43"/>
  <c r="AW130" i="43"/>
  <c r="AW131" i="43"/>
  <c r="AW132" i="43"/>
  <c r="AW133" i="43"/>
  <c r="AW134" i="43"/>
  <c r="AW135" i="43"/>
  <c r="AW136" i="43"/>
  <c r="AW137" i="43"/>
  <c r="AW138" i="43"/>
  <c r="AW139" i="43"/>
  <c r="AW140" i="43"/>
  <c r="AW141" i="43"/>
  <c r="AW142" i="43"/>
  <c r="AW143" i="43"/>
  <c r="AW144" i="43"/>
  <c r="AW145" i="43"/>
  <c r="AW146" i="43"/>
  <c r="AW147" i="43"/>
  <c r="AW148" i="43"/>
  <c r="AW149" i="43"/>
  <c r="AW150" i="43"/>
  <c r="AW151" i="43"/>
  <c r="AW152" i="43"/>
  <c r="AW153" i="43"/>
  <c r="AW154" i="43"/>
  <c r="AW155" i="43"/>
  <c r="AW156" i="43"/>
  <c r="AW157" i="43"/>
  <c r="AW158" i="43"/>
  <c r="AW159" i="43"/>
  <c r="AW160" i="43"/>
  <c r="AW161" i="43"/>
  <c r="AW162" i="43"/>
  <c r="AW163" i="43"/>
  <c r="AW164" i="43"/>
  <c r="AW165" i="43"/>
  <c r="AW166" i="43"/>
  <c r="AW167" i="43"/>
  <c r="AW168" i="43"/>
  <c r="AW169" i="43"/>
  <c r="AW170" i="43"/>
  <c r="AW171" i="43"/>
  <c r="AW172" i="43"/>
  <c r="AW173" i="43"/>
  <c r="AW174" i="43"/>
  <c r="AW175" i="43"/>
  <c r="AW176" i="43"/>
  <c r="AW177" i="43"/>
  <c r="AW178" i="43"/>
  <c r="AW179" i="43"/>
  <c r="AW180" i="43"/>
  <c r="AW181" i="43"/>
  <c r="AW182" i="43"/>
  <c r="AW183" i="43"/>
  <c r="AW184" i="43"/>
  <c r="AW185" i="43"/>
  <c r="AW186" i="43"/>
  <c r="AW187" i="43"/>
  <c r="AW188" i="43"/>
  <c r="AW189" i="43"/>
  <c r="AW190" i="43"/>
  <c r="AW191" i="43"/>
  <c r="AW192" i="43"/>
  <c r="AW193" i="43"/>
  <c r="AW194" i="43"/>
  <c r="AW195" i="43"/>
  <c r="AW196" i="43"/>
  <c r="AW197" i="43"/>
  <c r="AW198" i="43"/>
  <c r="AW199" i="43"/>
  <c r="AW200" i="43"/>
  <c r="AW201" i="43"/>
  <c r="AW202" i="43"/>
  <c r="AW203" i="43"/>
  <c r="AW204" i="43"/>
  <c r="AW205" i="43"/>
  <c r="AW206" i="43"/>
  <c r="AW207" i="43"/>
  <c r="AW208" i="43"/>
  <c r="AW209" i="43"/>
  <c r="AW210" i="43"/>
  <c r="AW211" i="43"/>
  <c r="AW212" i="43"/>
  <c r="AW213" i="43"/>
  <c r="AW214" i="43"/>
  <c r="AW215" i="43"/>
  <c r="AW216" i="43"/>
  <c r="AW217" i="43"/>
  <c r="AW218" i="43"/>
  <c r="AW219" i="43"/>
  <c r="AW220" i="43"/>
  <c r="AW221" i="43"/>
  <c r="AW222" i="43"/>
  <c r="AW223" i="43"/>
  <c r="AW224" i="43"/>
  <c r="AW225" i="43"/>
  <c r="AW226" i="43"/>
  <c r="AW227" i="43"/>
  <c r="AW228" i="43"/>
  <c r="AW229" i="43"/>
  <c r="AW2" i="43"/>
  <c r="AV3" i="43"/>
  <c r="AV4" i="43"/>
  <c r="AV5" i="43"/>
  <c r="AV6" i="43"/>
  <c r="AV7" i="43"/>
  <c r="AV8" i="43"/>
  <c r="AV9" i="43"/>
  <c r="AV10" i="43"/>
  <c r="AV11" i="43"/>
  <c r="AV12" i="43"/>
  <c r="AV13" i="43"/>
  <c r="AV14" i="43"/>
  <c r="AV15" i="43"/>
  <c r="AV16" i="43"/>
  <c r="AV17" i="43"/>
  <c r="AV18" i="43"/>
  <c r="AV19" i="43"/>
  <c r="AV20" i="43"/>
  <c r="AV21" i="43"/>
  <c r="AV22" i="43"/>
  <c r="AV23" i="43"/>
  <c r="AV24" i="43"/>
  <c r="AV25" i="43"/>
  <c r="AV26" i="43"/>
  <c r="AV27" i="43"/>
  <c r="AV28" i="43"/>
  <c r="AV29" i="43"/>
  <c r="AV30" i="43"/>
  <c r="AV31" i="43"/>
  <c r="AV32" i="43"/>
  <c r="AV33" i="43"/>
  <c r="AV34" i="43"/>
  <c r="AV35" i="43"/>
  <c r="AV36" i="43"/>
  <c r="AV37" i="43"/>
  <c r="AV38" i="43"/>
  <c r="AV39" i="43"/>
  <c r="AV40" i="43"/>
  <c r="AV41" i="43"/>
  <c r="AV42" i="43"/>
  <c r="AV43" i="43"/>
  <c r="AV44" i="43"/>
  <c r="AV45" i="43"/>
  <c r="AV46" i="43"/>
  <c r="AV47" i="43"/>
  <c r="AV48" i="43"/>
  <c r="AV49" i="43"/>
  <c r="AV50" i="43"/>
  <c r="AV51" i="43"/>
  <c r="AV52" i="43"/>
  <c r="AV53" i="43"/>
  <c r="AV54" i="43"/>
  <c r="AV55" i="43"/>
  <c r="AV56" i="43"/>
  <c r="AV57" i="43"/>
  <c r="AV58" i="43"/>
  <c r="AV59" i="43"/>
  <c r="AV60" i="43"/>
  <c r="AV61" i="43"/>
  <c r="AV62" i="43"/>
  <c r="AV63" i="43"/>
  <c r="AV64" i="43"/>
  <c r="AV65" i="43"/>
  <c r="AV66" i="43"/>
  <c r="AV67" i="43"/>
  <c r="AV68" i="43"/>
  <c r="AV69" i="43"/>
  <c r="AV70" i="43"/>
  <c r="AV71" i="43"/>
  <c r="AV72" i="43"/>
  <c r="AV73" i="43"/>
  <c r="AV74" i="43"/>
  <c r="AV75" i="43"/>
  <c r="AV76" i="43"/>
  <c r="AV77" i="43"/>
  <c r="AV78" i="43"/>
  <c r="AV79" i="43"/>
  <c r="AV80" i="43"/>
  <c r="AV81" i="43"/>
  <c r="AV82" i="43"/>
  <c r="AV83" i="43"/>
  <c r="AV84" i="43"/>
  <c r="AV85" i="43"/>
  <c r="AV86" i="43"/>
  <c r="AV87" i="43"/>
  <c r="AV88" i="43"/>
  <c r="AV89" i="43"/>
  <c r="AV90" i="43"/>
  <c r="AV91" i="43"/>
  <c r="AV92" i="43"/>
  <c r="AV93" i="43"/>
  <c r="AV94" i="43"/>
  <c r="AV95" i="43"/>
  <c r="AV96" i="43"/>
  <c r="AV97" i="43"/>
  <c r="AV98" i="43"/>
  <c r="AV99" i="43"/>
  <c r="AV100" i="43"/>
  <c r="AV101" i="43"/>
  <c r="AV102" i="43"/>
  <c r="AV103" i="43"/>
  <c r="AV104" i="43"/>
  <c r="AV105" i="43"/>
  <c r="AV106" i="43"/>
  <c r="AV107" i="43"/>
  <c r="AV108" i="43"/>
  <c r="AV109" i="43"/>
  <c r="AV110" i="43"/>
  <c r="AV111" i="43"/>
  <c r="AV112" i="43"/>
  <c r="AV113" i="43"/>
  <c r="AV114" i="43"/>
  <c r="AV115" i="43"/>
  <c r="AV116" i="43"/>
  <c r="AV117" i="43"/>
  <c r="AV118" i="43"/>
  <c r="AV119" i="43"/>
  <c r="AV120" i="43"/>
  <c r="AV121" i="43"/>
  <c r="AV122" i="43"/>
  <c r="AV123" i="43"/>
  <c r="AV124" i="43"/>
  <c r="AV125" i="43"/>
  <c r="AV126" i="43"/>
  <c r="AV127" i="43"/>
  <c r="AV128" i="43"/>
  <c r="AV129" i="43"/>
  <c r="AV130" i="43"/>
  <c r="AV131" i="43"/>
  <c r="AV132" i="43"/>
  <c r="AV133" i="43"/>
  <c r="AV134" i="43"/>
  <c r="AV135" i="43"/>
  <c r="AV136" i="43"/>
  <c r="AV137" i="43"/>
  <c r="AV138" i="43"/>
  <c r="AV139" i="43"/>
  <c r="AV140" i="43"/>
  <c r="AV141" i="43"/>
  <c r="AV142" i="43"/>
  <c r="AV143" i="43"/>
  <c r="AV144" i="43"/>
  <c r="AV145" i="43"/>
  <c r="AV146" i="43"/>
  <c r="AV147" i="43"/>
  <c r="AV148" i="43"/>
  <c r="AV149" i="43"/>
  <c r="AV150" i="43"/>
  <c r="AV151" i="43"/>
  <c r="AV152" i="43"/>
  <c r="AV153" i="43"/>
  <c r="AV154" i="43"/>
  <c r="AV155" i="43"/>
  <c r="AV156" i="43"/>
  <c r="AV157" i="43"/>
  <c r="AV158" i="43"/>
  <c r="AV159" i="43"/>
  <c r="AV160" i="43"/>
  <c r="AV161" i="43"/>
  <c r="AV162" i="43"/>
  <c r="AV163" i="43"/>
  <c r="AV164" i="43"/>
  <c r="AV165" i="43"/>
  <c r="AV166" i="43"/>
  <c r="AV167" i="43"/>
  <c r="AV168" i="43"/>
  <c r="AV169" i="43"/>
  <c r="AV170" i="43"/>
  <c r="AV171" i="43"/>
  <c r="AV172" i="43"/>
  <c r="AV173" i="43"/>
  <c r="AV174" i="43"/>
  <c r="AV175" i="43"/>
  <c r="AV176" i="43"/>
  <c r="AV177" i="43"/>
  <c r="AV178" i="43"/>
  <c r="AV179" i="43"/>
  <c r="AV180" i="43"/>
  <c r="AV181" i="43"/>
  <c r="AV182" i="43"/>
  <c r="AV183" i="43"/>
  <c r="AV184" i="43"/>
  <c r="AV185" i="43"/>
  <c r="AV186" i="43"/>
  <c r="AV187" i="43"/>
  <c r="AV188" i="43"/>
  <c r="AV189" i="43"/>
  <c r="AV190" i="43"/>
  <c r="AV191" i="43"/>
  <c r="AV192" i="43"/>
  <c r="AV193" i="43"/>
  <c r="AV194" i="43"/>
  <c r="AV195" i="43"/>
  <c r="AV196" i="43"/>
  <c r="AV197" i="43"/>
  <c r="AV198" i="43"/>
  <c r="AV199" i="43"/>
  <c r="AV200" i="43"/>
  <c r="AV201" i="43"/>
  <c r="AV202" i="43"/>
  <c r="AV203" i="43"/>
  <c r="AV204" i="43"/>
  <c r="AV205" i="43"/>
  <c r="AV206" i="43"/>
  <c r="AV207" i="43"/>
  <c r="AV208" i="43"/>
  <c r="AV209" i="43"/>
  <c r="AV210" i="43"/>
  <c r="AV211" i="43"/>
  <c r="AV212" i="43"/>
  <c r="AV213" i="43"/>
  <c r="AV214" i="43"/>
  <c r="AV215" i="43"/>
  <c r="AV216" i="43"/>
  <c r="AV217" i="43"/>
  <c r="AV218" i="43"/>
  <c r="AV219" i="43"/>
  <c r="AV220" i="43"/>
  <c r="AV221" i="43"/>
  <c r="AV222" i="43"/>
  <c r="AV223" i="43"/>
  <c r="AV224" i="43"/>
  <c r="AV225" i="43"/>
  <c r="AV226" i="43"/>
  <c r="AV227" i="43"/>
  <c r="AV228" i="43"/>
  <c r="AV229" i="43"/>
  <c r="AV2" i="43"/>
  <c r="AU3" i="43"/>
  <c r="AU4" i="43"/>
  <c r="AU5" i="43"/>
  <c r="AU6" i="43"/>
  <c r="AU7" i="43"/>
  <c r="AU8" i="43"/>
  <c r="AU9" i="43"/>
  <c r="AU10" i="43"/>
  <c r="AU11" i="43"/>
  <c r="AU12" i="43"/>
  <c r="AU13" i="43"/>
  <c r="AU14" i="43"/>
  <c r="AU15" i="43"/>
  <c r="AU16" i="43"/>
  <c r="AU17" i="43"/>
  <c r="AU18" i="43"/>
  <c r="AU19" i="43"/>
  <c r="AU20" i="43"/>
  <c r="AU21" i="43"/>
  <c r="AU22" i="43"/>
  <c r="AU23" i="43"/>
  <c r="AU24" i="43"/>
  <c r="AU25" i="43"/>
  <c r="AU26" i="43"/>
  <c r="AU27" i="43"/>
  <c r="AU28" i="43"/>
  <c r="AU29" i="43"/>
  <c r="AU30" i="43"/>
  <c r="AU31" i="43"/>
  <c r="AU32" i="43"/>
  <c r="AU33" i="43"/>
  <c r="AU34" i="43"/>
  <c r="AU35" i="43"/>
  <c r="AU36" i="43"/>
  <c r="AU37" i="43"/>
  <c r="AU38" i="43"/>
  <c r="AU39" i="43"/>
  <c r="AU40" i="43"/>
  <c r="AU41" i="43"/>
  <c r="AU42" i="43"/>
  <c r="AU43" i="43"/>
  <c r="AU44" i="43"/>
  <c r="AU45" i="43"/>
  <c r="AU46" i="43"/>
  <c r="AU47" i="43"/>
  <c r="AU48" i="43"/>
  <c r="AU49" i="43"/>
  <c r="AU50" i="43"/>
  <c r="AU51" i="43"/>
  <c r="AU52" i="43"/>
  <c r="AU53" i="43"/>
  <c r="AU54" i="43"/>
  <c r="AU55" i="43"/>
  <c r="AU56" i="43"/>
  <c r="AU57" i="43"/>
  <c r="AU58" i="43"/>
  <c r="AU59" i="43"/>
  <c r="AU60" i="43"/>
  <c r="AU61" i="43"/>
  <c r="AU62" i="43"/>
  <c r="AU63" i="43"/>
  <c r="AU64" i="43"/>
  <c r="AU65" i="43"/>
  <c r="AU66" i="43"/>
  <c r="AU67" i="43"/>
  <c r="AU68" i="43"/>
  <c r="AU69" i="43"/>
  <c r="AU70" i="43"/>
  <c r="AU71" i="43"/>
  <c r="AU72" i="43"/>
  <c r="AU73" i="43"/>
  <c r="AU74" i="43"/>
  <c r="AU75" i="43"/>
  <c r="AU76" i="43"/>
  <c r="AU77" i="43"/>
  <c r="AU78" i="43"/>
  <c r="AU79" i="43"/>
  <c r="AU80" i="43"/>
  <c r="AU81" i="43"/>
  <c r="AU82" i="43"/>
  <c r="AU83" i="43"/>
  <c r="AU84" i="43"/>
  <c r="AU85" i="43"/>
  <c r="AU86" i="43"/>
  <c r="AU87" i="43"/>
  <c r="AU88" i="43"/>
  <c r="AU89" i="43"/>
  <c r="AU90" i="43"/>
  <c r="AU91" i="43"/>
  <c r="AU92" i="43"/>
  <c r="AU93" i="43"/>
  <c r="AU94" i="43"/>
  <c r="AU95" i="43"/>
  <c r="AU96" i="43"/>
  <c r="AU97" i="43"/>
  <c r="AU98" i="43"/>
  <c r="AU99" i="43"/>
  <c r="AU100" i="43"/>
  <c r="AU101" i="43"/>
  <c r="AU102" i="43"/>
  <c r="AU103" i="43"/>
  <c r="AU104" i="43"/>
  <c r="AU105" i="43"/>
  <c r="AU106" i="43"/>
  <c r="AU107" i="43"/>
  <c r="AU108" i="43"/>
  <c r="AU109" i="43"/>
  <c r="AU110" i="43"/>
  <c r="AU111" i="43"/>
  <c r="AU112" i="43"/>
  <c r="AU113" i="43"/>
  <c r="AU114" i="43"/>
  <c r="AU115" i="43"/>
  <c r="AU116" i="43"/>
  <c r="AU117" i="43"/>
  <c r="AU118" i="43"/>
  <c r="AU119" i="43"/>
  <c r="AU120" i="43"/>
  <c r="AU121" i="43"/>
  <c r="AU122" i="43"/>
  <c r="AU123" i="43"/>
  <c r="AU124" i="43"/>
  <c r="AU125" i="43"/>
  <c r="AU126" i="43"/>
  <c r="AU127" i="43"/>
  <c r="AU128" i="43"/>
  <c r="AU129" i="43"/>
  <c r="AU130" i="43"/>
  <c r="AU131" i="43"/>
  <c r="AU132" i="43"/>
  <c r="AU133" i="43"/>
  <c r="AU134" i="43"/>
  <c r="AU135" i="43"/>
  <c r="AU136" i="43"/>
  <c r="AU137" i="43"/>
  <c r="AU138" i="43"/>
  <c r="AU139" i="43"/>
  <c r="AU140" i="43"/>
  <c r="AU141" i="43"/>
  <c r="AU142" i="43"/>
  <c r="AU143" i="43"/>
  <c r="AU144" i="43"/>
  <c r="AU145" i="43"/>
  <c r="AU146" i="43"/>
  <c r="AU147" i="43"/>
  <c r="AU148" i="43"/>
  <c r="AU149" i="43"/>
  <c r="AU150" i="43"/>
  <c r="AU151" i="43"/>
  <c r="AU152" i="43"/>
  <c r="AU153" i="43"/>
  <c r="AU154" i="43"/>
  <c r="AU155" i="43"/>
  <c r="AU156" i="43"/>
  <c r="AU157" i="43"/>
  <c r="AU158" i="43"/>
  <c r="AU159" i="43"/>
  <c r="AU160" i="43"/>
  <c r="AU161" i="43"/>
  <c r="AU162" i="43"/>
  <c r="AU163" i="43"/>
  <c r="AU164" i="43"/>
  <c r="AU165" i="43"/>
  <c r="AU166" i="43"/>
  <c r="AU167" i="43"/>
  <c r="AU168" i="43"/>
  <c r="AU169" i="43"/>
  <c r="AU170" i="43"/>
  <c r="AU171" i="43"/>
  <c r="AU172" i="43"/>
  <c r="AU173" i="43"/>
  <c r="AU174" i="43"/>
  <c r="AU175" i="43"/>
  <c r="AU176" i="43"/>
  <c r="AU177" i="43"/>
  <c r="AU178" i="43"/>
  <c r="AU179" i="43"/>
  <c r="AU180" i="43"/>
  <c r="AU181" i="43"/>
  <c r="AU182" i="43"/>
  <c r="AU183" i="43"/>
  <c r="AU184" i="43"/>
  <c r="AU185" i="43"/>
  <c r="AU186" i="43"/>
  <c r="AU187" i="43"/>
  <c r="AU188" i="43"/>
  <c r="AU189" i="43"/>
  <c r="AU190" i="43"/>
  <c r="AU191" i="43"/>
  <c r="AU192" i="43"/>
  <c r="AU193" i="43"/>
  <c r="AU194" i="43"/>
  <c r="AU195" i="43"/>
  <c r="AU196" i="43"/>
  <c r="AU197" i="43"/>
  <c r="AU198" i="43"/>
  <c r="AU199" i="43"/>
  <c r="AU200" i="43"/>
  <c r="AU201" i="43"/>
  <c r="AU202" i="43"/>
  <c r="AU203" i="43"/>
  <c r="AU204" i="43"/>
  <c r="AU205" i="43"/>
  <c r="AU206" i="43"/>
  <c r="AU207" i="43"/>
  <c r="AU208" i="43"/>
  <c r="AU209" i="43"/>
  <c r="AU210" i="43"/>
  <c r="AU211" i="43"/>
  <c r="AU212" i="43"/>
  <c r="AU213" i="43"/>
  <c r="AU214" i="43"/>
  <c r="AU215" i="43"/>
  <c r="AU216" i="43"/>
  <c r="AU217" i="43"/>
  <c r="AU218" i="43"/>
  <c r="AU219" i="43"/>
  <c r="AU220" i="43"/>
  <c r="AU221" i="43"/>
  <c r="AU222" i="43"/>
  <c r="AU223" i="43"/>
  <c r="AU224" i="43"/>
  <c r="AU225" i="43"/>
  <c r="AU226" i="43"/>
  <c r="AU227" i="43"/>
  <c r="AU228" i="43"/>
  <c r="AU229" i="43"/>
  <c r="AU2" i="43"/>
  <c r="AT3" i="43"/>
  <c r="AT4" i="43"/>
  <c r="AT5" i="43"/>
  <c r="AT6" i="43"/>
  <c r="AT7" i="43"/>
  <c r="AT8" i="43"/>
  <c r="AT9" i="43"/>
  <c r="AT10" i="43"/>
  <c r="AT11" i="43"/>
  <c r="AT12" i="43"/>
  <c r="AT13" i="43"/>
  <c r="AT14" i="43"/>
  <c r="AT15" i="43"/>
  <c r="AT16" i="43"/>
  <c r="AT17" i="43"/>
  <c r="AT18" i="43"/>
  <c r="AT19" i="43"/>
  <c r="AT20" i="43"/>
  <c r="AT21" i="43"/>
  <c r="AT22" i="43"/>
  <c r="AT23" i="43"/>
  <c r="AT24" i="43"/>
  <c r="AT25" i="43"/>
  <c r="AT26" i="43"/>
  <c r="AT27" i="43"/>
  <c r="AT28" i="43"/>
  <c r="AT29" i="43"/>
  <c r="AT30" i="43"/>
  <c r="AT31" i="43"/>
  <c r="AT32" i="43"/>
  <c r="AT33" i="43"/>
  <c r="AT34" i="43"/>
  <c r="AT35" i="43"/>
  <c r="AT36" i="43"/>
  <c r="AT37" i="43"/>
  <c r="AT38" i="43"/>
  <c r="AT39" i="43"/>
  <c r="AT40" i="43"/>
  <c r="AT41" i="43"/>
  <c r="AT42" i="43"/>
  <c r="AT43" i="43"/>
  <c r="AT44" i="43"/>
  <c r="AT45" i="43"/>
  <c r="AT46" i="43"/>
  <c r="AT47" i="43"/>
  <c r="AT48" i="43"/>
  <c r="AT49" i="43"/>
  <c r="AT50" i="43"/>
  <c r="AT51" i="43"/>
  <c r="AT52" i="43"/>
  <c r="AT53" i="43"/>
  <c r="AT54" i="43"/>
  <c r="AT55" i="43"/>
  <c r="AT56" i="43"/>
  <c r="AT57" i="43"/>
  <c r="AT58" i="43"/>
  <c r="AT59" i="43"/>
  <c r="AT60" i="43"/>
  <c r="AT61" i="43"/>
  <c r="AT62" i="43"/>
  <c r="AT63" i="43"/>
  <c r="AT64" i="43"/>
  <c r="AT65" i="43"/>
  <c r="AT66" i="43"/>
  <c r="AT67" i="43"/>
  <c r="AT68" i="43"/>
  <c r="AT69" i="43"/>
  <c r="AT70" i="43"/>
  <c r="AT71" i="43"/>
  <c r="AT72" i="43"/>
  <c r="AT73" i="43"/>
  <c r="AT74" i="43"/>
  <c r="AT75" i="43"/>
  <c r="AT76" i="43"/>
  <c r="AT77" i="43"/>
  <c r="AT78" i="43"/>
  <c r="AT79" i="43"/>
  <c r="AT80" i="43"/>
  <c r="AT81" i="43"/>
  <c r="AT82" i="43"/>
  <c r="AT83" i="43"/>
  <c r="AT84" i="43"/>
  <c r="AT85" i="43"/>
  <c r="AT86" i="43"/>
  <c r="AT87" i="43"/>
  <c r="AT88" i="43"/>
  <c r="AT89" i="43"/>
  <c r="AT90" i="43"/>
  <c r="AT91" i="43"/>
  <c r="AT92" i="43"/>
  <c r="AT93" i="43"/>
  <c r="AT94" i="43"/>
  <c r="AT95" i="43"/>
  <c r="AT96" i="43"/>
  <c r="AT97" i="43"/>
  <c r="AT98" i="43"/>
  <c r="AT99" i="43"/>
  <c r="AT100" i="43"/>
  <c r="AT101" i="43"/>
  <c r="AT102" i="43"/>
  <c r="AT103" i="43"/>
  <c r="AT104" i="43"/>
  <c r="AT105" i="43"/>
  <c r="AT106" i="43"/>
  <c r="AT107" i="43"/>
  <c r="AT108" i="43"/>
  <c r="AT109" i="43"/>
  <c r="AT110" i="43"/>
  <c r="AT111" i="43"/>
  <c r="AT112" i="43"/>
  <c r="AT113" i="43"/>
  <c r="AT114" i="43"/>
  <c r="AT115" i="43"/>
  <c r="AT116" i="43"/>
  <c r="AT117" i="43"/>
  <c r="AT118" i="43"/>
  <c r="AT119" i="43"/>
  <c r="AT120" i="43"/>
  <c r="AT121" i="43"/>
  <c r="AT122" i="43"/>
  <c r="AT123" i="43"/>
  <c r="AT124" i="43"/>
  <c r="AT125" i="43"/>
  <c r="AT126" i="43"/>
  <c r="AT127" i="43"/>
  <c r="AT128" i="43"/>
  <c r="AT129" i="43"/>
  <c r="AT130" i="43"/>
  <c r="AT131" i="43"/>
  <c r="AT132" i="43"/>
  <c r="AT133" i="43"/>
  <c r="AT134" i="43"/>
  <c r="AT135" i="43"/>
  <c r="AT136" i="43"/>
  <c r="AT137" i="43"/>
  <c r="AT138" i="43"/>
  <c r="AT139" i="43"/>
  <c r="AT140" i="43"/>
  <c r="AT141" i="43"/>
  <c r="AT142" i="43"/>
  <c r="AT143" i="43"/>
  <c r="AT144" i="43"/>
  <c r="AT145" i="43"/>
  <c r="AT146" i="43"/>
  <c r="AT147" i="43"/>
  <c r="AT148" i="43"/>
  <c r="AT149" i="43"/>
  <c r="AT150" i="43"/>
  <c r="AT151" i="43"/>
  <c r="AT152" i="43"/>
  <c r="AT153" i="43"/>
  <c r="AT154" i="43"/>
  <c r="AT155" i="43"/>
  <c r="AT156" i="43"/>
  <c r="AT157" i="43"/>
  <c r="AT158" i="43"/>
  <c r="AT159" i="43"/>
  <c r="AT160" i="43"/>
  <c r="AT161" i="43"/>
  <c r="AT162" i="43"/>
  <c r="AT163" i="43"/>
  <c r="AT164" i="43"/>
  <c r="AT165" i="43"/>
  <c r="AT166" i="43"/>
  <c r="AT167" i="43"/>
  <c r="AT168" i="43"/>
  <c r="AT169" i="43"/>
  <c r="AT170" i="43"/>
  <c r="AT171" i="43"/>
  <c r="AT172" i="43"/>
  <c r="AT173" i="43"/>
  <c r="AT174" i="43"/>
  <c r="AT175" i="43"/>
  <c r="AT176" i="43"/>
  <c r="AT177" i="43"/>
  <c r="AT178" i="43"/>
  <c r="AT179" i="43"/>
  <c r="AT180" i="43"/>
  <c r="AT181" i="43"/>
  <c r="AT182" i="43"/>
  <c r="AT183" i="43"/>
  <c r="AT184" i="43"/>
  <c r="AT185" i="43"/>
  <c r="AT186" i="43"/>
  <c r="AT187" i="43"/>
  <c r="AT188" i="43"/>
  <c r="AT189" i="43"/>
  <c r="AT190" i="43"/>
  <c r="AT191" i="43"/>
  <c r="AT192" i="43"/>
  <c r="AT193" i="43"/>
  <c r="AT194" i="43"/>
  <c r="AT195" i="43"/>
  <c r="AT196" i="43"/>
  <c r="AT197" i="43"/>
  <c r="AT198" i="43"/>
  <c r="AT199" i="43"/>
  <c r="AT200" i="43"/>
  <c r="AT201" i="43"/>
  <c r="AT202" i="43"/>
  <c r="AT203" i="43"/>
  <c r="AT204" i="43"/>
  <c r="AT205" i="43"/>
  <c r="AT206" i="43"/>
  <c r="AT207" i="43"/>
  <c r="AT208" i="43"/>
  <c r="AT209" i="43"/>
  <c r="AT210" i="43"/>
  <c r="AT211" i="43"/>
  <c r="AT212" i="43"/>
  <c r="AT213" i="43"/>
  <c r="AT214" i="43"/>
  <c r="AT215" i="43"/>
  <c r="AT216" i="43"/>
  <c r="AT217" i="43"/>
  <c r="AT218" i="43"/>
  <c r="AT219" i="43"/>
  <c r="AT220" i="43"/>
  <c r="AT221" i="43"/>
  <c r="AT222" i="43"/>
  <c r="AT223" i="43"/>
  <c r="AT224" i="43"/>
  <c r="AT225" i="43"/>
  <c r="AT226" i="43"/>
  <c r="AT227" i="43"/>
  <c r="AT228" i="43"/>
  <c r="AT229" i="43"/>
  <c r="AT2" i="43"/>
  <c r="AP3" i="43"/>
  <c r="AP4" i="43"/>
  <c r="AP5" i="43"/>
  <c r="AP6" i="43"/>
  <c r="AP7" i="43"/>
  <c r="AP8" i="43"/>
  <c r="AP9" i="43"/>
  <c r="AP10" i="43"/>
  <c r="AP11" i="43"/>
  <c r="AP12" i="43"/>
  <c r="AP13" i="43"/>
  <c r="AP14" i="43"/>
  <c r="AP15" i="43"/>
  <c r="AP16" i="43"/>
  <c r="AP17" i="43"/>
  <c r="AP18" i="43"/>
  <c r="AP19" i="43"/>
  <c r="AP20" i="43"/>
  <c r="AP21" i="43"/>
  <c r="AP22" i="43"/>
  <c r="AP23" i="43"/>
  <c r="AP24" i="43"/>
  <c r="AP25" i="43"/>
  <c r="AP26" i="43"/>
  <c r="AP27" i="43"/>
  <c r="AP28" i="43"/>
  <c r="AP29" i="43"/>
  <c r="AP30" i="43"/>
  <c r="AP31" i="43"/>
  <c r="AP32" i="43"/>
  <c r="AP33" i="43"/>
  <c r="AP34" i="43"/>
  <c r="AP35" i="43"/>
  <c r="AP36" i="43"/>
  <c r="AP37" i="43"/>
  <c r="AP38" i="43"/>
  <c r="AP39" i="43"/>
  <c r="AP40" i="43"/>
  <c r="AP41" i="43"/>
  <c r="AP42" i="43"/>
  <c r="AP43" i="43"/>
  <c r="AP44" i="43"/>
  <c r="AP45" i="43"/>
  <c r="AP46" i="43"/>
  <c r="AP47" i="43"/>
  <c r="AP48" i="43"/>
  <c r="AP49" i="43"/>
  <c r="AP50" i="43"/>
  <c r="AP51" i="43"/>
  <c r="AP52" i="43"/>
  <c r="AP53" i="43"/>
  <c r="AP54" i="43"/>
  <c r="AP55" i="43"/>
  <c r="AP56" i="43"/>
  <c r="AP57" i="43"/>
  <c r="AP58" i="43"/>
  <c r="AP59" i="43"/>
  <c r="AP60" i="43"/>
  <c r="AP61" i="43"/>
  <c r="AP62" i="43"/>
  <c r="AP63" i="43"/>
  <c r="AP64" i="43"/>
  <c r="AP65" i="43"/>
  <c r="AP66" i="43"/>
  <c r="AP67" i="43"/>
  <c r="AP68" i="43"/>
  <c r="AP69" i="43"/>
  <c r="AP70" i="43"/>
  <c r="AP71" i="43"/>
  <c r="AP72" i="43"/>
  <c r="AP73" i="43"/>
  <c r="AP74" i="43"/>
  <c r="AP75" i="43"/>
  <c r="AP76" i="43"/>
  <c r="AP77" i="43"/>
  <c r="AP78" i="43"/>
  <c r="AP79" i="43"/>
  <c r="AP80" i="43"/>
  <c r="AP81" i="43"/>
  <c r="AP82" i="43"/>
  <c r="AP83" i="43"/>
  <c r="AP84" i="43"/>
  <c r="AP85" i="43"/>
  <c r="AP86" i="43"/>
  <c r="AP87" i="43"/>
  <c r="AP88" i="43"/>
  <c r="AP89" i="43"/>
  <c r="AP90" i="43"/>
  <c r="AP91" i="43"/>
  <c r="AP92" i="43"/>
  <c r="AP93" i="43"/>
  <c r="AP94" i="43"/>
  <c r="AP95" i="43"/>
  <c r="AP96" i="43"/>
  <c r="AP97" i="43"/>
  <c r="AP98" i="43"/>
  <c r="AP99" i="43"/>
  <c r="AP100" i="43"/>
  <c r="AP101" i="43"/>
  <c r="AP102" i="43"/>
  <c r="AP103" i="43"/>
  <c r="AP104" i="43"/>
  <c r="AP105" i="43"/>
  <c r="AP106" i="43"/>
  <c r="AP107" i="43"/>
  <c r="AP108" i="43"/>
  <c r="AP109" i="43"/>
  <c r="AP110" i="43"/>
  <c r="AP111" i="43"/>
  <c r="AP112" i="43"/>
  <c r="AP113" i="43"/>
  <c r="AP114" i="43"/>
  <c r="AP115" i="43"/>
  <c r="AP116" i="43"/>
  <c r="AP117" i="43"/>
  <c r="AP118" i="43"/>
  <c r="AP119" i="43"/>
  <c r="AP120" i="43"/>
  <c r="AP121" i="43"/>
  <c r="AP122" i="43"/>
  <c r="AP123" i="43"/>
  <c r="AP124" i="43"/>
  <c r="AP125" i="43"/>
  <c r="AP126" i="43"/>
  <c r="AP127" i="43"/>
  <c r="AP128" i="43"/>
  <c r="AP129" i="43"/>
  <c r="AP130" i="43"/>
  <c r="AP131" i="43"/>
  <c r="AP132" i="43"/>
  <c r="AP133" i="43"/>
  <c r="AP134" i="43"/>
  <c r="AP135" i="43"/>
  <c r="AP136" i="43"/>
  <c r="AP137" i="43"/>
  <c r="AP138" i="43"/>
  <c r="AP139" i="43"/>
  <c r="AP140" i="43"/>
  <c r="AP141" i="43"/>
  <c r="AP142" i="43"/>
  <c r="AP143" i="43"/>
  <c r="AP144" i="43"/>
  <c r="AP145" i="43"/>
  <c r="AP146" i="43"/>
  <c r="AP147" i="43"/>
  <c r="AP148" i="43"/>
  <c r="AP149" i="43"/>
  <c r="AP150" i="43"/>
  <c r="AP151" i="43"/>
  <c r="AP152" i="43"/>
  <c r="AP153" i="43"/>
  <c r="AP154" i="43"/>
  <c r="AP155" i="43"/>
  <c r="AP156" i="43"/>
  <c r="AP157" i="43"/>
  <c r="AP158" i="43"/>
  <c r="AP159" i="43"/>
  <c r="AP160" i="43"/>
  <c r="AP161" i="43"/>
  <c r="AP162" i="43"/>
  <c r="AP163" i="43"/>
  <c r="AP164" i="43"/>
  <c r="AP165" i="43"/>
  <c r="AP166" i="43"/>
  <c r="AP167" i="43"/>
  <c r="AP168" i="43"/>
  <c r="AP169" i="43"/>
  <c r="AP170" i="43"/>
  <c r="AP171" i="43"/>
  <c r="AP172" i="43"/>
  <c r="AP173" i="43"/>
  <c r="AP174" i="43"/>
  <c r="AP175" i="43"/>
  <c r="AP176" i="43"/>
  <c r="AP177" i="43"/>
  <c r="AP178" i="43"/>
  <c r="AP179" i="43"/>
  <c r="AP180" i="43"/>
  <c r="AP181" i="43"/>
  <c r="AP182" i="43"/>
  <c r="AP183" i="43"/>
  <c r="AP184" i="43"/>
  <c r="AP185" i="43"/>
  <c r="AP186" i="43"/>
  <c r="AP187" i="43"/>
  <c r="AP188" i="43"/>
  <c r="AP189" i="43"/>
  <c r="AP190" i="43"/>
  <c r="AP191" i="43"/>
  <c r="AP192" i="43"/>
  <c r="AP193" i="43"/>
  <c r="AP194" i="43"/>
  <c r="AP195" i="43"/>
  <c r="AP196" i="43"/>
  <c r="AP197" i="43"/>
  <c r="AP198" i="43"/>
  <c r="AP199" i="43"/>
  <c r="AP200" i="43"/>
  <c r="AP201" i="43"/>
  <c r="AP202" i="43"/>
  <c r="AP203" i="43"/>
  <c r="AP204" i="43"/>
  <c r="AP205" i="43"/>
  <c r="AP206" i="43"/>
  <c r="AP207" i="43"/>
  <c r="AP208" i="43"/>
  <c r="AP209" i="43"/>
  <c r="AP210" i="43"/>
  <c r="AP211" i="43"/>
  <c r="AP212" i="43"/>
  <c r="AP213" i="43"/>
  <c r="AP214" i="43"/>
  <c r="AP215" i="43"/>
  <c r="AP216" i="43"/>
  <c r="AP217" i="43"/>
  <c r="AP218" i="43"/>
  <c r="AP219" i="43"/>
  <c r="AP220" i="43"/>
  <c r="AP221" i="43"/>
  <c r="AP222" i="43"/>
  <c r="AP223" i="43"/>
  <c r="AP224" i="43"/>
  <c r="AP225" i="43"/>
  <c r="AP226" i="43"/>
  <c r="AP227" i="43"/>
  <c r="AP228" i="43"/>
  <c r="AP229" i="43"/>
  <c r="AP2" i="43"/>
  <c r="AO3" i="43"/>
  <c r="AO4" i="43"/>
  <c r="AO5" i="43"/>
  <c r="AO6" i="43"/>
  <c r="AO7" i="43"/>
  <c r="AO8" i="43"/>
  <c r="AO9" i="43"/>
  <c r="AO10" i="43"/>
  <c r="AO11" i="43"/>
  <c r="AO12" i="43"/>
  <c r="AO13" i="43"/>
  <c r="AO14" i="43"/>
  <c r="AO15" i="43"/>
  <c r="AO16" i="43"/>
  <c r="AO17" i="43"/>
  <c r="AO18" i="43"/>
  <c r="AO19" i="43"/>
  <c r="AO20" i="43"/>
  <c r="AO21" i="43"/>
  <c r="AO22" i="43"/>
  <c r="AO23" i="43"/>
  <c r="AO24" i="43"/>
  <c r="AO25" i="43"/>
  <c r="AO26" i="43"/>
  <c r="AO27" i="43"/>
  <c r="AO28" i="43"/>
  <c r="AO29" i="43"/>
  <c r="AO30" i="43"/>
  <c r="AO31" i="43"/>
  <c r="AO32" i="43"/>
  <c r="AO33" i="43"/>
  <c r="AO34" i="43"/>
  <c r="AO35" i="43"/>
  <c r="AO36" i="43"/>
  <c r="AO37" i="43"/>
  <c r="AO38" i="43"/>
  <c r="AO39" i="43"/>
  <c r="AO40" i="43"/>
  <c r="AO41" i="43"/>
  <c r="AO42" i="43"/>
  <c r="AO43" i="43"/>
  <c r="AO44" i="43"/>
  <c r="AO45" i="43"/>
  <c r="AO46" i="43"/>
  <c r="AO47" i="43"/>
  <c r="AO48" i="43"/>
  <c r="AO49" i="43"/>
  <c r="AO50" i="43"/>
  <c r="AO51" i="43"/>
  <c r="AO52" i="43"/>
  <c r="AO53" i="43"/>
  <c r="AO54" i="43"/>
  <c r="AO55" i="43"/>
  <c r="AO56" i="43"/>
  <c r="AO57" i="43"/>
  <c r="AO58" i="43"/>
  <c r="AO59" i="43"/>
  <c r="AO60" i="43"/>
  <c r="AO61" i="43"/>
  <c r="AO62" i="43"/>
  <c r="AO63" i="43"/>
  <c r="AO64" i="43"/>
  <c r="AO65" i="43"/>
  <c r="AO66" i="43"/>
  <c r="AO67" i="43"/>
  <c r="AO68" i="43"/>
  <c r="AO69" i="43"/>
  <c r="AO70" i="43"/>
  <c r="AO71" i="43"/>
  <c r="AO72" i="43"/>
  <c r="AO73" i="43"/>
  <c r="AO74" i="43"/>
  <c r="AO75" i="43"/>
  <c r="AO76" i="43"/>
  <c r="AO77" i="43"/>
  <c r="AO78" i="43"/>
  <c r="AO79" i="43"/>
  <c r="AO80" i="43"/>
  <c r="AO81" i="43"/>
  <c r="AO82" i="43"/>
  <c r="AO83" i="43"/>
  <c r="AO84" i="43"/>
  <c r="AO85" i="43"/>
  <c r="AO86" i="43"/>
  <c r="AO87" i="43"/>
  <c r="AO88" i="43"/>
  <c r="AO89" i="43"/>
  <c r="AO90" i="43"/>
  <c r="AO91" i="43"/>
  <c r="AO92" i="43"/>
  <c r="AO93" i="43"/>
  <c r="AO94" i="43"/>
  <c r="AO95" i="43"/>
  <c r="AO96" i="43"/>
  <c r="AO97" i="43"/>
  <c r="AO98" i="43"/>
  <c r="AO99" i="43"/>
  <c r="AO100" i="43"/>
  <c r="AO101" i="43"/>
  <c r="AO102" i="43"/>
  <c r="AO103" i="43"/>
  <c r="AO104" i="43"/>
  <c r="AO105" i="43"/>
  <c r="AO106" i="43"/>
  <c r="AO107" i="43"/>
  <c r="AO108" i="43"/>
  <c r="AO109" i="43"/>
  <c r="AO110" i="43"/>
  <c r="AO111" i="43"/>
  <c r="AO112" i="43"/>
  <c r="AO113" i="43"/>
  <c r="AO114" i="43"/>
  <c r="AO115" i="43"/>
  <c r="AO116" i="43"/>
  <c r="AO117" i="43"/>
  <c r="AO118" i="43"/>
  <c r="AO119" i="43"/>
  <c r="AO120" i="43"/>
  <c r="AO121" i="43"/>
  <c r="AO122" i="43"/>
  <c r="AO123" i="43"/>
  <c r="AO124" i="43"/>
  <c r="AO125" i="43"/>
  <c r="AO126" i="43"/>
  <c r="AO127" i="43"/>
  <c r="AO128" i="43"/>
  <c r="AO129" i="43"/>
  <c r="AO130" i="43"/>
  <c r="AO131" i="43"/>
  <c r="AO132" i="43"/>
  <c r="AO133" i="43"/>
  <c r="AO134" i="43"/>
  <c r="AO135" i="43"/>
  <c r="AO136" i="43"/>
  <c r="AO137" i="43"/>
  <c r="AO138" i="43"/>
  <c r="AO139" i="43"/>
  <c r="AO140" i="43"/>
  <c r="AO141" i="43"/>
  <c r="AO142" i="43"/>
  <c r="AO143" i="43"/>
  <c r="AO144" i="43"/>
  <c r="AO145" i="43"/>
  <c r="AO146" i="43"/>
  <c r="AO147" i="43"/>
  <c r="AO148" i="43"/>
  <c r="AO149" i="43"/>
  <c r="AO150" i="43"/>
  <c r="AO151" i="43"/>
  <c r="AO152" i="43"/>
  <c r="AO153" i="43"/>
  <c r="AO154" i="43"/>
  <c r="AO155" i="43"/>
  <c r="AO156" i="43"/>
  <c r="AO157" i="43"/>
  <c r="AO158" i="43"/>
  <c r="AO159" i="43"/>
  <c r="AO160" i="43"/>
  <c r="AO161" i="43"/>
  <c r="AO162" i="43"/>
  <c r="AO163" i="43"/>
  <c r="AO164" i="43"/>
  <c r="AO165" i="43"/>
  <c r="AO166" i="43"/>
  <c r="AO167" i="43"/>
  <c r="AO168" i="43"/>
  <c r="AO169" i="43"/>
  <c r="AO170" i="43"/>
  <c r="AO171" i="43"/>
  <c r="AO172" i="43"/>
  <c r="AO173" i="43"/>
  <c r="AO174" i="43"/>
  <c r="AO175" i="43"/>
  <c r="AO176" i="43"/>
  <c r="AO177" i="43"/>
  <c r="AO178" i="43"/>
  <c r="AO179" i="43"/>
  <c r="AO180" i="43"/>
  <c r="AO181" i="43"/>
  <c r="AO182" i="43"/>
  <c r="AO183" i="43"/>
  <c r="AO184" i="43"/>
  <c r="AO185" i="43"/>
  <c r="AO186" i="43"/>
  <c r="AO187" i="43"/>
  <c r="AO188" i="43"/>
  <c r="AO189" i="43"/>
  <c r="AO190" i="43"/>
  <c r="AO191" i="43"/>
  <c r="AO192" i="43"/>
  <c r="AO193" i="43"/>
  <c r="AO194" i="43"/>
  <c r="AO195" i="43"/>
  <c r="AO196" i="43"/>
  <c r="AO197" i="43"/>
  <c r="AO198" i="43"/>
  <c r="AO199" i="43"/>
  <c r="AO200" i="43"/>
  <c r="AO201" i="43"/>
  <c r="AO202" i="43"/>
  <c r="AO203" i="43"/>
  <c r="AO204" i="43"/>
  <c r="AO205" i="43"/>
  <c r="AO206" i="43"/>
  <c r="AO207" i="43"/>
  <c r="AO208" i="43"/>
  <c r="AO209" i="43"/>
  <c r="AO210" i="43"/>
  <c r="AO211" i="43"/>
  <c r="AO212" i="43"/>
  <c r="AO213" i="43"/>
  <c r="AO214" i="43"/>
  <c r="AO215" i="43"/>
  <c r="AO216" i="43"/>
  <c r="AO217" i="43"/>
  <c r="AO218" i="43"/>
  <c r="AO219" i="43"/>
  <c r="AO220" i="43"/>
  <c r="AO221" i="43"/>
  <c r="AO222" i="43"/>
  <c r="AO223" i="43"/>
  <c r="AO224" i="43"/>
  <c r="AO225" i="43"/>
  <c r="AO226" i="43"/>
  <c r="AO227" i="43"/>
  <c r="AO228" i="43"/>
  <c r="AO229" i="43"/>
  <c r="AO2" i="43"/>
  <c r="AN3" i="43"/>
  <c r="AN4" i="43"/>
  <c r="AN5" i="43"/>
  <c r="AN6" i="43"/>
  <c r="AN7" i="43"/>
  <c r="AN8" i="43"/>
  <c r="AN9" i="43"/>
  <c r="AN10" i="43"/>
  <c r="AN11" i="43"/>
  <c r="AN12" i="43"/>
  <c r="AN13" i="43"/>
  <c r="AN14" i="43"/>
  <c r="AN15" i="43"/>
  <c r="AN16" i="43"/>
  <c r="AN17" i="43"/>
  <c r="AN18" i="43"/>
  <c r="AN19" i="43"/>
  <c r="AN20" i="43"/>
  <c r="AN21" i="43"/>
  <c r="AN22" i="43"/>
  <c r="AN23" i="43"/>
  <c r="AN24" i="43"/>
  <c r="AN25" i="43"/>
  <c r="AN26" i="43"/>
  <c r="AN27" i="43"/>
  <c r="AN28" i="43"/>
  <c r="AN29" i="43"/>
  <c r="AN30" i="43"/>
  <c r="AN31" i="43"/>
  <c r="AN32" i="43"/>
  <c r="AN33" i="43"/>
  <c r="AN34" i="43"/>
  <c r="AN35" i="43"/>
  <c r="AN36" i="43"/>
  <c r="AN37" i="43"/>
  <c r="AN38" i="43"/>
  <c r="AN39" i="43"/>
  <c r="AN40" i="43"/>
  <c r="AN41" i="43"/>
  <c r="AN42" i="43"/>
  <c r="AN43" i="43"/>
  <c r="AN44" i="43"/>
  <c r="AN45" i="43"/>
  <c r="AN46" i="43"/>
  <c r="AN47" i="43"/>
  <c r="AN48" i="43"/>
  <c r="AN49" i="43"/>
  <c r="AN50" i="43"/>
  <c r="AN51" i="43"/>
  <c r="AN52" i="43"/>
  <c r="AN53" i="43"/>
  <c r="AN54" i="43"/>
  <c r="AN55" i="43"/>
  <c r="AN56" i="43"/>
  <c r="AN57" i="43"/>
  <c r="AN58" i="43"/>
  <c r="AN59" i="43"/>
  <c r="AN60" i="43"/>
  <c r="AN61" i="43"/>
  <c r="AN62" i="43"/>
  <c r="AN63" i="43"/>
  <c r="AN64" i="43"/>
  <c r="AN65" i="43"/>
  <c r="AN66" i="43"/>
  <c r="AN67" i="43"/>
  <c r="AN68" i="43"/>
  <c r="AN69" i="43"/>
  <c r="AN70" i="43"/>
  <c r="AN71" i="43"/>
  <c r="AN72" i="43"/>
  <c r="AN73" i="43"/>
  <c r="AN74" i="43"/>
  <c r="AN75" i="43"/>
  <c r="AN76" i="43"/>
  <c r="AN77" i="43"/>
  <c r="AN78" i="43"/>
  <c r="AN79" i="43"/>
  <c r="AN80" i="43"/>
  <c r="AN81" i="43"/>
  <c r="AN82" i="43"/>
  <c r="AN83" i="43"/>
  <c r="AN84" i="43"/>
  <c r="AN85" i="43"/>
  <c r="AN86" i="43"/>
  <c r="AN87" i="43"/>
  <c r="AN88" i="43"/>
  <c r="AN89" i="43"/>
  <c r="AN90" i="43"/>
  <c r="AN91" i="43"/>
  <c r="AN92" i="43"/>
  <c r="AN93" i="43"/>
  <c r="AN94" i="43"/>
  <c r="AN95" i="43"/>
  <c r="AN96" i="43"/>
  <c r="AN97" i="43"/>
  <c r="AN98" i="43"/>
  <c r="AN99" i="43"/>
  <c r="AN100" i="43"/>
  <c r="AN101" i="43"/>
  <c r="AN102" i="43"/>
  <c r="AN103" i="43"/>
  <c r="AN104" i="43"/>
  <c r="AN105" i="43"/>
  <c r="AN106" i="43"/>
  <c r="AN107" i="43"/>
  <c r="AN108" i="43"/>
  <c r="AN109" i="43"/>
  <c r="AN110" i="43"/>
  <c r="AN111" i="43"/>
  <c r="AN112" i="43"/>
  <c r="AN113" i="43"/>
  <c r="AN114" i="43"/>
  <c r="AN115" i="43"/>
  <c r="AN116" i="43"/>
  <c r="AN117" i="43"/>
  <c r="AN118" i="43"/>
  <c r="AN119" i="43"/>
  <c r="AN120" i="43"/>
  <c r="AN121" i="43"/>
  <c r="AN122" i="43"/>
  <c r="AN123" i="43"/>
  <c r="AN124" i="43"/>
  <c r="AN125" i="43"/>
  <c r="AN126" i="43"/>
  <c r="AN127" i="43"/>
  <c r="AN128" i="43"/>
  <c r="AN129" i="43"/>
  <c r="AN130" i="43"/>
  <c r="AN131" i="43"/>
  <c r="AN132" i="43"/>
  <c r="AN133" i="43"/>
  <c r="AN134" i="43"/>
  <c r="AN135" i="43"/>
  <c r="AN136" i="43"/>
  <c r="AN137" i="43"/>
  <c r="AN138" i="43"/>
  <c r="AN139" i="43"/>
  <c r="AN140" i="43"/>
  <c r="AN141" i="43"/>
  <c r="AN142" i="43"/>
  <c r="AN143" i="43"/>
  <c r="AN144" i="43"/>
  <c r="AN145" i="43"/>
  <c r="AN146" i="43"/>
  <c r="AN147" i="43"/>
  <c r="AN148" i="43"/>
  <c r="AN149" i="43"/>
  <c r="AN150" i="43"/>
  <c r="AN151" i="43"/>
  <c r="AN152" i="43"/>
  <c r="AN153" i="43"/>
  <c r="AN154" i="43"/>
  <c r="AN155" i="43"/>
  <c r="AN156" i="43"/>
  <c r="AN157" i="43"/>
  <c r="AN158" i="43"/>
  <c r="AN159" i="43"/>
  <c r="AN160" i="43"/>
  <c r="AN161" i="43"/>
  <c r="AN162" i="43"/>
  <c r="AN163" i="43"/>
  <c r="AN164" i="43"/>
  <c r="AN165" i="43"/>
  <c r="AN166" i="43"/>
  <c r="AN167" i="43"/>
  <c r="AN168" i="43"/>
  <c r="AN169" i="43"/>
  <c r="AN170" i="43"/>
  <c r="AN171" i="43"/>
  <c r="AN172" i="43"/>
  <c r="AN173" i="43"/>
  <c r="AN174" i="43"/>
  <c r="AN175" i="43"/>
  <c r="AN176" i="43"/>
  <c r="AN177" i="43"/>
  <c r="AN178" i="43"/>
  <c r="AN179" i="43"/>
  <c r="AN180" i="43"/>
  <c r="AN181" i="43"/>
  <c r="AN182" i="43"/>
  <c r="AN183" i="43"/>
  <c r="AN184" i="43"/>
  <c r="AN185" i="43"/>
  <c r="AN186" i="43"/>
  <c r="AN187" i="43"/>
  <c r="AN188" i="43"/>
  <c r="AN189" i="43"/>
  <c r="AN190" i="43"/>
  <c r="AN191" i="43"/>
  <c r="AN192" i="43"/>
  <c r="AN193" i="43"/>
  <c r="AN194" i="43"/>
  <c r="AN195" i="43"/>
  <c r="AN196" i="43"/>
  <c r="AN197" i="43"/>
  <c r="AN198" i="43"/>
  <c r="AN199" i="43"/>
  <c r="AN200" i="43"/>
  <c r="AN201" i="43"/>
  <c r="AN202" i="43"/>
  <c r="AN203" i="43"/>
  <c r="AN204" i="43"/>
  <c r="AN205" i="43"/>
  <c r="AN206" i="43"/>
  <c r="AN207" i="43"/>
  <c r="AN208" i="43"/>
  <c r="AN209" i="43"/>
  <c r="AN210" i="43"/>
  <c r="AN211" i="43"/>
  <c r="AN212" i="43"/>
  <c r="AN213" i="43"/>
  <c r="AN214" i="43"/>
  <c r="AN215" i="43"/>
  <c r="AN216" i="43"/>
  <c r="AN217" i="43"/>
  <c r="AN218" i="43"/>
  <c r="AN219" i="43"/>
  <c r="AN220" i="43"/>
  <c r="AN221" i="43"/>
  <c r="AN222" i="43"/>
  <c r="AN223" i="43"/>
  <c r="AN224" i="43"/>
  <c r="AN225" i="43"/>
  <c r="AN226" i="43"/>
  <c r="AN227" i="43"/>
  <c r="AN228" i="43"/>
  <c r="AN229" i="43"/>
  <c r="AN2" i="43"/>
  <c r="AM3" i="43"/>
  <c r="AM4" i="43"/>
  <c r="AM5" i="43"/>
  <c r="AM6" i="43"/>
  <c r="AM7" i="43"/>
  <c r="AM8" i="43"/>
  <c r="AM9" i="43"/>
  <c r="AM10" i="43"/>
  <c r="AM11" i="43"/>
  <c r="AM12" i="43"/>
  <c r="AM13" i="43"/>
  <c r="AM14" i="43"/>
  <c r="AM15" i="43"/>
  <c r="AM16" i="43"/>
  <c r="AM17" i="43"/>
  <c r="AM18" i="43"/>
  <c r="AM19" i="43"/>
  <c r="AM20" i="43"/>
  <c r="AM21" i="43"/>
  <c r="AM22" i="43"/>
  <c r="AM23" i="43"/>
  <c r="AM24" i="43"/>
  <c r="AM25" i="43"/>
  <c r="AM26" i="43"/>
  <c r="AM27" i="43"/>
  <c r="AM28" i="43"/>
  <c r="AM29" i="43"/>
  <c r="AM30" i="43"/>
  <c r="AM31" i="43"/>
  <c r="AM32" i="43"/>
  <c r="AM33" i="43"/>
  <c r="AM34" i="43"/>
  <c r="AM35" i="43"/>
  <c r="AM36" i="43"/>
  <c r="AM37" i="43"/>
  <c r="AM38" i="43"/>
  <c r="AM39" i="43"/>
  <c r="AM40" i="43"/>
  <c r="AM41" i="43"/>
  <c r="AM42" i="43"/>
  <c r="AM43" i="43"/>
  <c r="AM44" i="43"/>
  <c r="AM45" i="43"/>
  <c r="AM46" i="43"/>
  <c r="AM47" i="43"/>
  <c r="AM48" i="43"/>
  <c r="AM49" i="43"/>
  <c r="AM50" i="43"/>
  <c r="AM51" i="43"/>
  <c r="AM52" i="43"/>
  <c r="AM53" i="43"/>
  <c r="AM54" i="43"/>
  <c r="AM55" i="43"/>
  <c r="AM56" i="43"/>
  <c r="AM57" i="43"/>
  <c r="AM58" i="43"/>
  <c r="AM59" i="43"/>
  <c r="AM60" i="43"/>
  <c r="AM61" i="43"/>
  <c r="AM62" i="43"/>
  <c r="AM63" i="43"/>
  <c r="AM64" i="43"/>
  <c r="AM65" i="43"/>
  <c r="AM66" i="43"/>
  <c r="AM67" i="43"/>
  <c r="AM68" i="43"/>
  <c r="AM69" i="43"/>
  <c r="AM70" i="43"/>
  <c r="AM71" i="43"/>
  <c r="AM72" i="43"/>
  <c r="AM73" i="43"/>
  <c r="AM74" i="43"/>
  <c r="AM75" i="43"/>
  <c r="AM76" i="43"/>
  <c r="AM77" i="43"/>
  <c r="AM78" i="43"/>
  <c r="AM79" i="43"/>
  <c r="AM80" i="43"/>
  <c r="AM81" i="43"/>
  <c r="AM82" i="43"/>
  <c r="AM83" i="43"/>
  <c r="AM84" i="43"/>
  <c r="AM85" i="43"/>
  <c r="AM86" i="43"/>
  <c r="AM87" i="43"/>
  <c r="AM88" i="43"/>
  <c r="AM89" i="43"/>
  <c r="AM90" i="43"/>
  <c r="AM91" i="43"/>
  <c r="AM92" i="43"/>
  <c r="AM93" i="43"/>
  <c r="AM94" i="43"/>
  <c r="AM95" i="43"/>
  <c r="AM96" i="43"/>
  <c r="AM97" i="43"/>
  <c r="AM98" i="43"/>
  <c r="AM99" i="43"/>
  <c r="AM100" i="43"/>
  <c r="AM101" i="43"/>
  <c r="AM102" i="43"/>
  <c r="AM103" i="43"/>
  <c r="AM104" i="43"/>
  <c r="AM105" i="43"/>
  <c r="AM106" i="43"/>
  <c r="AM107" i="43"/>
  <c r="AM108" i="43"/>
  <c r="AM109" i="43"/>
  <c r="AM110" i="43"/>
  <c r="AM111" i="43"/>
  <c r="AM112" i="43"/>
  <c r="AM113" i="43"/>
  <c r="AM114" i="43"/>
  <c r="AM115" i="43"/>
  <c r="AM116" i="43"/>
  <c r="AM117" i="43"/>
  <c r="AM118" i="43"/>
  <c r="AM119" i="43"/>
  <c r="AM120" i="43"/>
  <c r="AM121" i="43"/>
  <c r="AM122" i="43"/>
  <c r="AM123" i="43"/>
  <c r="AM124" i="43"/>
  <c r="AM125" i="43"/>
  <c r="AM126" i="43"/>
  <c r="AM127" i="43"/>
  <c r="AM128" i="43"/>
  <c r="AM129" i="43"/>
  <c r="AM130" i="43"/>
  <c r="AM131" i="43"/>
  <c r="AM132" i="43"/>
  <c r="AM133" i="43"/>
  <c r="AM134" i="43"/>
  <c r="AM135" i="43"/>
  <c r="AM136" i="43"/>
  <c r="AM137" i="43"/>
  <c r="AM138" i="43"/>
  <c r="AM139" i="43"/>
  <c r="AM140" i="43"/>
  <c r="AM141" i="43"/>
  <c r="AM142" i="43"/>
  <c r="AM143" i="43"/>
  <c r="AM144" i="43"/>
  <c r="AM145" i="43"/>
  <c r="AM146" i="43"/>
  <c r="AM147" i="43"/>
  <c r="AM148" i="43"/>
  <c r="AM149" i="43"/>
  <c r="AM150" i="43"/>
  <c r="AM151" i="43"/>
  <c r="AM152" i="43"/>
  <c r="AM153" i="43"/>
  <c r="AM154" i="43"/>
  <c r="AM155" i="43"/>
  <c r="AM156" i="43"/>
  <c r="AM157" i="43"/>
  <c r="AM158" i="43"/>
  <c r="AM159" i="43"/>
  <c r="AM160" i="43"/>
  <c r="AM161" i="43"/>
  <c r="AM162" i="43"/>
  <c r="AM163" i="43"/>
  <c r="AM164" i="43"/>
  <c r="AM165" i="43"/>
  <c r="AM166" i="43"/>
  <c r="AM167" i="43"/>
  <c r="AM168" i="43"/>
  <c r="AM169" i="43"/>
  <c r="AM170" i="43"/>
  <c r="AM171" i="43"/>
  <c r="AM172" i="43"/>
  <c r="AM173" i="43"/>
  <c r="AM174" i="43"/>
  <c r="AM175" i="43"/>
  <c r="AM176" i="43"/>
  <c r="AM177" i="43"/>
  <c r="AM178" i="43"/>
  <c r="AM179" i="43"/>
  <c r="AM180" i="43"/>
  <c r="AM181" i="43"/>
  <c r="AM182" i="43"/>
  <c r="AM183" i="43"/>
  <c r="AM184" i="43"/>
  <c r="AM185" i="43"/>
  <c r="AM186" i="43"/>
  <c r="AM187" i="43"/>
  <c r="AM188" i="43"/>
  <c r="AM189" i="43"/>
  <c r="AM190" i="43"/>
  <c r="AM191" i="43"/>
  <c r="AM192" i="43"/>
  <c r="AM193" i="43"/>
  <c r="AM194" i="43"/>
  <c r="AM195" i="43"/>
  <c r="AM196" i="43"/>
  <c r="AM197" i="43"/>
  <c r="AM198" i="43"/>
  <c r="AM199" i="43"/>
  <c r="AM200" i="43"/>
  <c r="AM201" i="43"/>
  <c r="AM202" i="43"/>
  <c r="AM203" i="43"/>
  <c r="AM204" i="43"/>
  <c r="AM205" i="43"/>
  <c r="AM206" i="43"/>
  <c r="AM207" i="43"/>
  <c r="AM208" i="43"/>
  <c r="AM209" i="43"/>
  <c r="AM210" i="43"/>
  <c r="AM211" i="43"/>
  <c r="AM212" i="43"/>
  <c r="AM213" i="43"/>
  <c r="AM214" i="43"/>
  <c r="AM215" i="43"/>
  <c r="AM216" i="43"/>
  <c r="AM217" i="43"/>
  <c r="AM218" i="43"/>
  <c r="AM219" i="43"/>
  <c r="AM220" i="43"/>
  <c r="AM221" i="43"/>
  <c r="AM222" i="43"/>
  <c r="AM223" i="43"/>
  <c r="AM224" i="43"/>
  <c r="AM225" i="43"/>
  <c r="AM226" i="43"/>
  <c r="AM227" i="43"/>
  <c r="AM228" i="43"/>
  <c r="AM229" i="43"/>
  <c r="AM2" i="43"/>
  <c r="AG3" i="43"/>
  <c r="AG4" i="43"/>
  <c r="AG5" i="43"/>
  <c r="AG6" i="43"/>
  <c r="AG7" i="43"/>
  <c r="AG8" i="43"/>
  <c r="AG9" i="43"/>
  <c r="AG10" i="43"/>
  <c r="AG11" i="43"/>
  <c r="AG12" i="43"/>
  <c r="AG13" i="43"/>
  <c r="AG14" i="43"/>
  <c r="AG15" i="43"/>
  <c r="AG16" i="43"/>
  <c r="AG17" i="43"/>
  <c r="AG18" i="43"/>
  <c r="AG19" i="43"/>
  <c r="AG20" i="43"/>
  <c r="AG21" i="43"/>
  <c r="AG22" i="43"/>
  <c r="AG23" i="43"/>
  <c r="AG24" i="43"/>
  <c r="AG25" i="43"/>
  <c r="AG26" i="43"/>
  <c r="AG27" i="43"/>
  <c r="AG28" i="43"/>
  <c r="AG29" i="43"/>
  <c r="AG30" i="43"/>
  <c r="AG31" i="43"/>
  <c r="AG32" i="43"/>
  <c r="AG33" i="43"/>
  <c r="AG34" i="43"/>
  <c r="AG35" i="43"/>
  <c r="AG36" i="43"/>
  <c r="AG37" i="43"/>
  <c r="AG38" i="43"/>
  <c r="AG39" i="43"/>
  <c r="AG40" i="43"/>
  <c r="AG41" i="43"/>
  <c r="AG42" i="43"/>
  <c r="AG43" i="43"/>
  <c r="AG44" i="43"/>
  <c r="AG45" i="43"/>
  <c r="AG46" i="43"/>
  <c r="AG47" i="43"/>
  <c r="AG48" i="43"/>
  <c r="AG49" i="43"/>
  <c r="AG50" i="43"/>
  <c r="AG51" i="43"/>
  <c r="AG52" i="43"/>
  <c r="AG53" i="43"/>
  <c r="AG54" i="43"/>
  <c r="AG55" i="43"/>
  <c r="AG56" i="43"/>
  <c r="AG57" i="43"/>
  <c r="AG58" i="43"/>
  <c r="AG59" i="43"/>
  <c r="AG60" i="43"/>
  <c r="AG61" i="43"/>
  <c r="AG62" i="43"/>
  <c r="AG63" i="43"/>
  <c r="AG64" i="43"/>
  <c r="AG65" i="43"/>
  <c r="AG66" i="43"/>
  <c r="AG67" i="43"/>
  <c r="AG68" i="43"/>
  <c r="AG69" i="43"/>
  <c r="AG70" i="43"/>
  <c r="AG71" i="43"/>
  <c r="AG72" i="43"/>
  <c r="AG73" i="43"/>
  <c r="AG74" i="43"/>
  <c r="AG75" i="43"/>
  <c r="AG76" i="43"/>
  <c r="AG77" i="43"/>
  <c r="AG78" i="43"/>
  <c r="AG79" i="43"/>
  <c r="AG80" i="43"/>
  <c r="AG81" i="43"/>
  <c r="AG82" i="43"/>
  <c r="AG83" i="43"/>
  <c r="AG84" i="43"/>
  <c r="AG85" i="43"/>
  <c r="AG86" i="43"/>
  <c r="AG87" i="43"/>
  <c r="AG88" i="43"/>
  <c r="AG89" i="43"/>
  <c r="AG90" i="43"/>
  <c r="AG91" i="43"/>
  <c r="AG92" i="43"/>
  <c r="AG93" i="43"/>
  <c r="AG94" i="43"/>
  <c r="AG95" i="43"/>
  <c r="AG96" i="43"/>
  <c r="AG97" i="43"/>
  <c r="AG98" i="43"/>
  <c r="AG99" i="43"/>
  <c r="AG100" i="43"/>
  <c r="AG101" i="43"/>
  <c r="AG102" i="43"/>
  <c r="AG103" i="43"/>
  <c r="AG104" i="43"/>
  <c r="AG105" i="43"/>
  <c r="AG106" i="43"/>
  <c r="AG107" i="43"/>
  <c r="AG108" i="43"/>
  <c r="AG109" i="43"/>
  <c r="AG110" i="43"/>
  <c r="AG111" i="43"/>
  <c r="AG112" i="43"/>
  <c r="AG113" i="43"/>
  <c r="AG114" i="43"/>
  <c r="AG115" i="43"/>
  <c r="AG116" i="43"/>
  <c r="AG117" i="43"/>
  <c r="AG118" i="43"/>
  <c r="AG119" i="43"/>
  <c r="AG120" i="43"/>
  <c r="AG121" i="43"/>
  <c r="AG122" i="43"/>
  <c r="AG123" i="43"/>
  <c r="AG124" i="43"/>
  <c r="AG125" i="43"/>
  <c r="AG126" i="43"/>
  <c r="AG127" i="43"/>
  <c r="AG128" i="43"/>
  <c r="AG129" i="43"/>
  <c r="AG130" i="43"/>
  <c r="AG131" i="43"/>
  <c r="AG132" i="43"/>
  <c r="AG133" i="43"/>
  <c r="AG134" i="43"/>
  <c r="AG135" i="43"/>
  <c r="AG136" i="43"/>
  <c r="AG137" i="43"/>
  <c r="AG138" i="43"/>
  <c r="AG139" i="43"/>
  <c r="AG140" i="43"/>
  <c r="AG141" i="43"/>
  <c r="AG142" i="43"/>
  <c r="AG143" i="43"/>
  <c r="AG144" i="43"/>
  <c r="AG145" i="43"/>
  <c r="AG146" i="43"/>
  <c r="AG147" i="43"/>
  <c r="AG148" i="43"/>
  <c r="AG149" i="43"/>
  <c r="AG150" i="43"/>
  <c r="AG151" i="43"/>
  <c r="AG152" i="43"/>
  <c r="AG153" i="43"/>
  <c r="AG154" i="43"/>
  <c r="AG155" i="43"/>
  <c r="AG156" i="43"/>
  <c r="AG157" i="43"/>
  <c r="AG158" i="43"/>
  <c r="AG159" i="43"/>
  <c r="AG160" i="43"/>
  <c r="AG161" i="43"/>
  <c r="AG162" i="43"/>
  <c r="AG163" i="43"/>
  <c r="AG164" i="43"/>
  <c r="AG165" i="43"/>
  <c r="AG166" i="43"/>
  <c r="AG167" i="43"/>
  <c r="AG168" i="43"/>
  <c r="AG169" i="43"/>
  <c r="AG170" i="43"/>
  <c r="AG171" i="43"/>
  <c r="AG172" i="43"/>
  <c r="AG173" i="43"/>
  <c r="AG174" i="43"/>
  <c r="AG175" i="43"/>
  <c r="AG176" i="43"/>
  <c r="AG177" i="43"/>
  <c r="AG178" i="43"/>
  <c r="AG179" i="43"/>
  <c r="AG180" i="43"/>
  <c r="AG181" i="43"/>
  <c r="AG182" i="43"/>
  <c r="AG183" i="43"/>
  <c r="AG184" i="43"/>
  <c r="AG185" i="43"/>
  <c r="AG186" i="43"/>
  <c r="AG187" i="43"/>
  <c r="AG188" i="43"/>
  <c r="AG189" i="43"/>
  <c r="AG190" i="43"/>
  <c r="AG191" i="43"/>
  <c r="AG192" i="43"/>
  <c r="AG193" i="43"/>
  <c r="AG194" i="43"/>
  <c r="AG195" i="43"/>
  <c r="AG196" i="43"/>
  <c r="AG197" i="43"/>
  <c r="AG198" i="43"/>
  <c r="AG199" i="43"/>
  <c r="AG200" i="43"/>
  <c r="AG201" i="43"/>
  <c r="AG202" i="43"/>
  <c r="AG203" i="43"/>
  <c r="AG204" i="43"/>
  <c r="AG205" i="43"/>
  <c r="AG206" i="43"/>
  <c r="AG207" i="43"/>
  <c r="AG208" i="43"/>
  <c r="AG209" i="43"/>
  <c r="AG210" i="43"/>
  <c r="AG211" i="43"/>
  <c r="AG212" i="43"/>
  <c r="AG213" i="43"/>
  <c r="AG214" i="43"/>
  <c r="AG215" i="43"/>
  <c r="AG216" i="43"/>
  <c r="AG217" i="43"/>
  <c r="AG218" i="43"/>
  <c r="AG219" i="43"/>
  <c r="AG220" i="43"/>
  <c r="AG221" i="43"/>
  <c r="AG222" i="43"/>
  <c r="AG223" i="43"/>
  <c r="AG224" i="43"/>
  <c r="AG225" i="43"/>
  <c r="AG226" i="43"/>
  <c r="AG227" i="43"/>
  <c r="AG228" i="43"/>
  <c r="AG229" i="43"/>
  <c r="AG2" i="43"/>
  <c r="AE3" i="43"/>
  <c r="AE4" i="43"/>
  <c r="AE5" i="43"/>
  <c r="AE6" i="43"/>
  <c r="AE7" i="43"/>
  <c r="AE8" i="43"/>
  <c r="AE9" i="43"/>
  <c r="AE10" i="43"/>
  <c r="AE11" i="43"/>
  <c r="AE12" i="43"/>
  <c r="AE13" i="43"/>
  <c r="AE14" i="43"/>
  <c r="AE15" i="43"/>
  <c r="AE16" i="43"/>
  <c r="AE17" i="43"/>
  <c r="AE18" i="43"/>
  <c r="AE19" i="43"/>
  <c r="AE20" i="43"/>
  <c r="AE21" i="43"/>
  <c r="AE22" i="43"/>
  <c r="AE23" i="43"/>
  <c r="AE24" i="43"/>
  <c r="AE25" i="43"/>
  <c r="AE26" i="43"/>
  <c r="AE27" i="43"/>
  <c r="AE28" i="43"/>
  <c r="AE29" i="43"/>
  <c r="AE30" i="43"/>
  <c r="AE31" i="43"/>
  <c r="AE32" i="43"/>
  <c r="AE33" i="43"/>
  <c r="AE34" i="43"/>
  <c r="AE35" i="43"/>
  <c r="AE36" i="43"/>
  <c r="AE37" i="43"/>
  <c r="AE38" i="43"/>
  <c r="AE39" i="43"/>
  <c r="AE40" i="43"/>
  <c r="AE41" i="43"/>
  <c r="AE42" i="43"/>
  <c r="AE43" i="43"/>
  <c r="AE44" i="43"/>
  <c r="AE45" i="43"/>
  <c r="AE46" i="43"/>
  <c r="AE47" i="43"/>
  <c r="AE48" i="43"/>
  <c r="AE49" i="43"/>
  <c r="AE50" i="43"/>
  <c r="AE51" i="43"/>
  <c r="AE52" i="43"/>
  <c r="AE53" i="43"/>
  <c r="AE54" i="43"/>
  <c r="AE55" i="43"/>
  <c r="AE56" i="43"/>
  <c r="AE57" i="43"/>
  <c r="AE58" i="43"/>
  <c r="AE59" i="43"/>
  <c r="AE60" i="43"/>
  <c r="AE61" i="43"/>
  <c r="AE62" i="43"/>
  <c r="AE63" i="43"/>
  <c r="AE64" i="43"/>
  <c r="AE65" i="43"/>
  <c r="AE66" i="43"/>
  <c r="AE67" i="43"/>
  <c r="AE68" i="43"/>
  <c r="AE69" i="43"/>
  <c r="AE70" i="43"/>
  <c r="AE71" i="43"/>
  <c r="AE72" i="43"/>
  <c r="AE73" i="43"/>
  <c r="AE74" i="43"/>
  <c r="AE75" i="43"/>
  <c r="AE76" i="43"/>
  <c r="AE77" i="43"/>
  <c r="AE78" i="43"/>
  <c r="AE79" i="43"/>
  <c r="AE80" i="43"/>
  <c r="AE81" i="43"/>
  <c r="AE82" i="43"/>
  <c r="AE83" i="43"/>
  <c r="AE84" i="43"/>
  <c r="AE85" i="43"/>
  <c r="AE86" i="43"/>
  <c r="AE87" i="43"/>
  <c r="AE88" i="43"/>
  <c r="AE89" i="43"/>
  <c r="AE90" i="43"/>
  <c r="AE91" i="43"/>
  <c r="AE92" i="43"/>
  <c r="AE93" i="43"/>
  <c r="AE94" i="43"/>
  <c r="AE95" i="43"/>
  <c r="AE96" i="43"/>
  <c r="AE97" i="43"/>
  <c r="AE98" i="43"/>
  <c r="AE99" i="43"/>
  <c r="AE100" i="43"/>
  <c r="AE101" i="43"/>
  <c r="AE102" i="43"/>
  <c r="AE103" i="43"/>
  <c r="AE104" i="43"/>
  <c r="AE105" i="43"/>
  <c r="AE106" i="43"/>
  <c r="AE107" i="43"/>
  <c r="AE108" i="43"/>
  <c r="AE109" i="43"/>
  <c r="AE110" i="43"/>
  <c r="AE111" i="43"/>
  <c r="AE112" i="43"/>
  <c r="AE113" i="43"/>
  <c r="AE114" i="43"/>
  <c r="AE115" i="43"/>
  <c r="AE116" i="43"/>
  <c r="AE117" i="43"/>
  <c r="AE118" i="43"/>
  <c r="AE119" i="43"/>
  <c r="AE120" i="43"/>
  <c r="AE121" i="43"/>
  <c r="AE122" i="43"/>
  <c r="AE123" i="43"/>
  <c r="AE124" i="43"/>
  <c r="AE125" i="43"/>
  <c r="AE126" i="43"/>
  <c r="AE127" i="43"/>
  <c r="AE128" i="43"/>
  <c r="AE129" i="43"/>
  <c r="AE130" i="43"/>
  <c r="AE131" i="43"/>
  <c r="AE132" i="43"/>
  <c r="AE133" i="43"/>
  <c r="AE134" i="43"/>
  <c r="AE135" i="43"/>
  <c r="AE136" i="43"/>
  <c r="AE137" i="43"/>
  <c r="AE138" i="43"/>
  <c r="AE139" i="43"/>
  <c r="AE140" i="43"/>
  <c r="AE141" i="43"/>
  <c r="AE142" i="43"/>
  <c r="AE143" i="43"/>
  <c r="AE144" i="43"/>
  <c r="AE145" i="43"/>
  <c r="AE146" i="43"/>
  <c r="AE147" i="43"/>
  <c r="AE148" i="43"/>
  <c r="AE149" i="43"/>
  <c r="AE150" i="43"/>
  <c r="AE151" i="43"/>
  <c r="AE152" i="43"/>
  <c r="AE153" i="43"/>
  <c r="AE154" i="43"/>
  <c r="AE155" i="43"/>
  <c r="AE156" i="43"/>
  <c r="AE157" i="43"/>
  <c r="AE158" i="43"/>
  <c r="AE159" i="43"/>
  <c r="AE160" i="43"/>
  <c r="AE161" i="43"/>
  <c r="AE162" i="43"/>
  <c r="AE163" i="43"/>
  <c r="AE164" i="43"/>
  <c r="AE165" i="43"/>
  <c r="AE166" i="43"/>
  <c r="AE167" i="43"/>
  <c r="AE168" i="43"/>
  <c r="AE169" i="43"/>
  <c r="AE170" i="43"/>
  <c r="AE171" i="43"/>
  <c r="AE172" i="43"/>
  <c r="AE173" i="43"/>
  <c r="AE174" i="43"/>
  <c r="AE175" i="43"/>
  <c r="AE176" i="43"/>
  <c r="AE177" i="43"/>
  <c r="AE178" i="43"/>
  <c r="AE179" i="43"/>
  <c r="AE180" i="43"/>
  <c r="AE181" i="43"/>
  <c r="AE182" i="43"/>
  <c r="AE183" i="43"/>
  <c r="AE184" i="43"/>
  <c r="AE185" i="43"/>
  <c r="AE186" i="43"/>
  <c r="AE187" i="43"/>
  <c r="AE188" i="43"/>
  <c r="AE189" i="43"/>
  <c r="AE190" i="43"/>
  <c r="AE191" i="43"/>
  <c r="AE192" i="43"/>
  <c r="AE193" i="43"/>
  <c r="AE194" i="43"/>
  <c r="AE195" i="43"/>
  <c r="AE196" i="43"/>
  <c r="AE197" i="43"/>
  <c r="AE198" i="43"/>
  <c r="AE199" i="43"/>
  <c r="AE200" i="43"/>
  <c r="AE201" i="43"/>
  <c r="AE202" i="43"/>
  <c r="AE203" i="43"/>
  <c r="AE204" i="43"/>
  <c r="AE205" i="43"/>
  <c r="AE206" i="43"/>
  <c r="AE207" i="43"/>
  <c r="AE208" i="43"/>
  <c r="AE209" i="43"/>
  <c r="AE210" i="43"/>
  <c r="AE211" i="43"/>
  <c r="AE212" i="43"/>
  <c r="AE213" i="43"/>
  <c r="AE214" i="43"/>
  <c r="AE215" i="43"/>
  <c r="AE216" i="43"/>
  <c r="AE217" i="43"/>
  <c r="AE218" i="43"/>
  <c r="AE219" i="43"/>
  <c r="AE220" i="43"/>
  <c r="AE221" i="43"/>
  <c r="AE222" i="43"/>
  <c r="AE223" i="43"/>
  <c r="AE224" i="43"/>
  <c r="AE225" i="43"/>
  <c r="AE226" i="43"/>
  <c r="AE227" i="43"/>
  <c r="AE228" i="43"/>
  <c r="AE229" i="43"/>
  <c r="AE2" i="43"/>
  <c r="AD3" i="43"/>
  <c r="AD4" i="43"/>
  <c r="AD5" i="43"/>
  <c r="AD6" i="43"/>
  <c r="AD7" i="43"/>
  <c r="AD8" i="43"/>
  <c r="AD9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D43" i="43"/>
  <c r="AD44" i="43"/>
  <c r="AD45" i="43"/>
  <c r="AD46" i="43"/>
  <c r="AD47" i="43"/>
  <c r="AD48" i="43"/>
  <c r="AD49" i="43"/>
  <c r="AD50" i="43"/>
  <c r="AD51" i="43"/>
  <c r="AD52" i="43"/>
  <c r="AD53" i="43"/>
  <c r="AD54" i="43"/>
  <c r="AD55" i="43"/>
  <c r="AD56" i="43"/>
  <c r="AD57" i="43"/>
  <c r="AD58" i="43"/>
  <c r="AD59" i="43"/>
  <c r="AD60" i="43"/>
  <c r="AD61" i="43"/>
  <c r="AD62" i="43"/>
  <c r="AD63" i="43"/>
  <c r="AD64" i="43"/>
  <c r="AD65" i="43"/>
  <c r="AD66" i="43"/>
  <c r="AD67" i="43"/>
  <c r="AD68" i="43"/>
  <c r="AD69" i="43"/>
  <c r="AD70" i="43"/>
  <c r="AD71" i="43"/>
  <c r="AD72" i="43"/>
  <c r="AD73" i="43"/>
  <c r="AD74" i="43"/>
  <c r="AD75" i="43"/>
  <c r="AD76" i="43"/>
  <c r="AD77" i="43"/>
  <c r="AD78" i="43"/>
  <c r="AD79" i="43"/>
  <c r="AD80" i="43"/>
  <c r="AD81" i="43"/>
  <c r="AD82" i="43"/>
  <c r="AD83" i="43"/>
  <c r="AD84" i="43"/>
  <c r="AD85" i="43"/>
  <c r="AD86" i="43"/>
  <c r="AD87" i="43"/>
  <c r="AD88" i="43"/>
  <c r="AD89" i="43"/>
  <c r="AD90" i="43"/>
  <c r="AD91" i="43"/>
  <c r="AD92" i="43"/>
  <c r="AD93" i="43"/>
  <c r="AD94" i="43"/>
  <c r="AD95" i="43"/>
  <c r="AD96" i="43"/>
  <c r="AD97" i="43"/>
  <c r="AD98" i="43"/>
  <c r="AD99" i="43"/>
  <c r="AD100" i="43"/>
  <c r="AD101" i="43"/>
  <c r="AD102" i="43"/>
  <c r="AD103" i="43"/>
  <c r="AD104" i="43"/>
  <c r="AD105" i="43"/>
  <c r="AD106" i="43"/>
  <c r="AD107" i="43"/>
  <c r="AD108" i="43"/>
  <c r="AD109" i="43"/>
  <c r="AD110" i="43"/>
  <c r="AD111" i="43"/>
  <c r="AD112" i="43"/>
  <c r="AD113" i="43"/>
  <c r="AD114" i="43"/>
  <c r="AD115" i="43"/>
  <c r="AD116" i="43"/>
  <c r="AD117" i="43"/>
  <c r="AD118" i="43"/>
  <c r="AD119" i="43"/>
  <c r="AD120" i="43"/>
  <c r="AD121" i="43"/>
  <c r="AD122" i="43"/>
  <c r="AD123" i="43"/>
  <c r="AD124" i="43"/>
  <c r="AD125" i="43"/>
  <c r="AD126" i="43"/>
  <c r="AD127" i="43"/>
  <c r="AD128" i="43"/>
  <c r="AD129" i="43"/>
  <c r="AD130" i="43"/>
  <c r="AD131" i="43"/>
  <c r="AD132" i="43"/>
  <c r="AD133" i="43"/>
  <c r="AD134" i="43"/>
  <c r="AD135" i="43"/>
  <c r="AD136" i="43"/>
  <c r="AD137" i="43"/>
  <c r="AD138" i="43"/>
  <c r="AD139" i="43"/>
  <c r="AD140" i="43"/>
  <c r="AD141" i="43"/>
  <c r="AD142" i="43"/>
  <c r="AD143" i="43"/>
  <c r="AD144" i="43"/>
  <c r="AD145" i="43"/>
  <c r="AD146" i="43"/>
  <c r="AD147" i="43"/>
  <c r="AD148" i="43"/>
  <c r="AD149" i="43"/>
  <c r="AD150" i="43"/>
  <c r="AD151" i="43"/>
  <c r="AD152" i="43"/>
  <c r="AD153" i="43"/>
  <c r="AD154" i="43"/>
  <c r="AD155" i="43"/>
  <c r="AD156" i="43"/>
  <c r="AD157" i="43"/>
  <c r="AD158" i="43"/>
  <c r="AD159" i="43"/>
  <c r="AD160" i="43"/>
  <c r="AD161" i="43"/>
  <c r="AD162" i="43"/>
  <c r="AD163" i="43"/>
  <c r="AD164" i="43"/>
  <c r="AD165" i="43"/>
  <c r="AD166" i="43"/>
  <c r="AD167" i="43"/>
  <c r="AD168" i="43"/>
  <c r="AD169" i="43"/>
  <c r="AD170" i="43"/>
  <c r="AD171" i="43"/>
  <c r="AD172" i="43"/>
  <c r="AD173" i="43"/>
  <c r="AD174" i="43"/>
  <c r="AD175" i="43"/>
  <c r="AD176" i="43"/>
  <c r="AD177" i="43"/>
  <c r="AD178" i="43"/>
  <c r="AD179" i="43"/>
  <c r="AD180" i="43"/>
  <c r="AD181" i="43"/>
  <c r="AD182" i="43"/>
  <c r="AD183" i="43"/>
  <c r="AD184" i="43"/>
  <c r="AD185" i="43"/>
  <c r="AD186" i="43"/>
  <c r="AD187" i="43"/>
  <c r="AD188" i="43"/>
  <c r="AD189" i="43"/>
  <c r="AD190" i="43"/>
  <c r="AD191" i="43"/>
  <c r="AD192" i="43"/>
  <c r="AD193" i="43"/>
  <c r="AD194" i="43"/>
  <c r="AD195" i="43"/>
  <c r="AD196" i="43"/>
  <c r="AD197" i="43"/>
  <c r="AD198" i="43"/>
  <c r="AD199" i="43"/>
  <c r="AD200" i="43"/>
  <c r="AD201" i="43"/>
  <c r="AD202" i="43"/>
  <c r="AD203" i="43"/>
  <c r="AD204" i="43"/>
  <c r="AD205" i="43"/>
  <c r="AD206" i="43"/>
  <c r="AD207" i="43"/>
  <c r="AD208" i="43"/>
  <c r="AD209" i="43"/>
  <c r="AD210" i="43"/>
  <c r="AD211" i="43"/>
  <c r="AD212" i="43"/>
  <c r="AD213" i="43"/>
  <c r="AD214" i="43"/>
  <c r="AD215" i="43"/>
  <c r="AD216" i="43"/>
  <c r="AD217" i="43"/>
  <c r="AD218" i="43"/>
  <c r="AD219" i="43"/>
  <c r="AD220" i="43"/>
  <c r="AD221" i="43"/>
  <c r="AD222" i="43"/>
  <c r="AD223" i="43"/>
  <c r="AD224" i="43"/>
  <c r="AD225" i="43"/>
  <c r="AD226" i="43"/>
  <c r="AD227" i="43"/>
  <c r="AD228" i="43"/>
  <c r="AD229" i="43"/>
  <c r="AD2" i="43"/>
  <c r="Y3" i="43"/>
  <c r="Y4" i="43"/>
  <c r="Y5" i="43"/>
  <c r="Y6" i="43"/>
  <c r="Y7" i="43"/>
  <c r="Y8" i="43"/>
  <c r="Y9" i="43"/>
  <c r="Y10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4" i="43"/>
  <c r="Y25" i="43"/>
  <c r="Y26" i="43"/>
  <c r="Y27" i="43"/>
  <c r="Y28" i="43"/>
  <c r="Y29" i="43"/>
  <c r="Y30" i="43"/>
  <c r="Y31" i="43"/>
  <c r="Y32" i="43"/>
  <c r="Y33" i="43"/>
  <c r="Y34" i="43"/>
  <c r="Y35" i="43"/>
  <c r="Y36" i="43"/>
  <c r="Y37" i="43"/>
  <c r="Y38" i="43"/>
  <c r="Y39" i="43"/>
  <c r="Y40" i="43"/>
  <c r="Y41" i="43"/>
  <c r="Y42" i="43"/>
  <c r="Y43" i="43"/>
  <c r="Y44" i="43"/>
  <c r="Y45" i="43"/>
  <c r="Y46" i="43"/>
  <c r="Y47" i="43"/>
  <c r="Y48" i="43"/>
  <c r="Y49" i="43"/>
  <c r="Y50" i="43"/>
  <c r="Y51" i="43"/>
  <c r="Y52" i="43"/>
  <c r="Y53" i="43"/>
  <c r="Y54" i="43"/>
  <c r="Y55" i="43"/>
  <c r="Y56" i="43"/>
  <c r="Y57" i="43"/>
  <c r="Y58" i="43"/>
  <c r="Y59" i="43"/>
  <c r="Y60" i="43"/>
  <c r="Y61" i="43"/>
  <c r="Y62" i="43"/>
  <c r="Y63" i="43"/>
  <c r="Y64" i="43"/>
  <c r="Y65" i="43"/>
  <c r="Y66" i="43"/>
  <c r="Y67" i="43"/>
  <c r="Y68" i="43"/>
  <c r="Y69" i="43"/>
  <c r="Y70" i="43"/>
  <c r="Y71" i="43"/>
  <c r="Y72" i="43"/>
  <c r="Y73" i="43"/>
  <c r="Y74" i="43"/>
  <c r="Y75" i="43"/>
  <c r="Y76" i="43"/>
  <c r="Y77" i="43"/>
  <c r="Y78" i="43"/>
  <c r="Y79" i="43"/>
  <c r="Y80" i="43"/>
  <c r="Y81" i="43"/>
  <c r="Y82" i="43"/>
  <c r="Y83" i="43"/>
  <c r="Y84" i="43"/>
  <c r="Y85" i="43"/>
  <c r="Y86" i="43"/>
  <c r="Y87" i="43"/>
  <c r="Y88" i="43"/>
  <c r="Y89" i="43"/>
  <c r="Y90" i="43"/>
  <c r="Y91" i="43"/>
  <c r="Y92" i="43"/>
  <c r="Y93" i="43"/>
  <c r="Y94" i="43"/>
  <c r="Y95" i="43"/>
  <c r="Y96" i="43"/>
  <c r="Y97" i="43"/>
  <c r="Y98" i="43"/>
  <c r="Y99" i="43"/>
  <c r="Y100" i="43"/>
  <c r="Y101" i="43"/>
  <c r="Y102" i="43"/>
  <c r="Y103" i="43"/>
  <c r="Y104" i="43"/>
  <c r="Y105" i="43"/>
  <c r="Y106" i="43"/>
  <c r="Y107" i="43"/>
  <c r="Y108" i="43"/>
  <c r="Y109" i="43"/>
  <c r="Y110" i="43"/>
  <c r="Y111" i="43"/>
  <c r="Y112" i="43"/>
  <c r="Y113" i="43"/>
  <c r="Y114" i="43"/>
  <c r="Y115" i="43"/>
  <c r="Y116" i="43"/>
  <c r="Y117" i="43"/>
  <c r="Y118" i="43"/>
  <c r="Y119" i="43"/>
  <c r="Y120" i="43"/>
  <c r="Y121" i="43"/>
  <c r="Y122" i="43"/>
  <c r="Y123" i="43"/>
  <c r="Y124" i="43"/>
  <c r="Y125" i="43"/>
  <c r="Y126" i="43"/>
  <c r="Y127" i="43"/>
  <c r="Y128" i="43"/>
  <c r="Y129" i="43"/>
  <c r="Y130" i="43"/>
  <c r="Y131" i="43"/>
  <c r="Y132" i="43"/>
  <c r="Y133" i="43"/>
  <c r="Y134" i="43"/>
  <c r="Y135" i="43"/>
  <c r="Y136" i="43"/>
  <c r="Y137" i="43"/>
  <c r="Y138" i="43"/>
  <c r="Y139" i="43"/>
  <c r="Y140" i="43"/>
  <c r="Y141" i="43"/>
  <c r="Y142" i="43"/>
  <c r="Y143" i="43"/>
  <c r="Y144" i="43"/>
  <c r="Y145" i="43"/>
  <c r="Y146" i="43"/>
  <c r="Y147" i="43"/>
  <c r="Y148" i="43"/>
  <c r="Y149" i="43"/>
  <c r="Y150" i="43"/>
  <c r="Y151" i="43"/>
  <c r="Y152" i="43"/>
  <c r="Y153" i="43"/>
  <c r="Y154" i="43"/>
  <c r="Y155" i="43"/>
  <c r="Y156" i="43"/>
  <c r="Y157" i="43"/>
  <c r="Y158" i="43"/>
  <c r="Y159" i="43"/>
  <c r="Y160" i="43"/>
  <c r="Y161" i="43"/>
  <c r="Y162" i="43"/>
  <c r="Y163" i="43"/>
  <c r="Y164" i="43"/>
  <c r="Y165" i="43"/>
  <c r="Y166" i="43"/>
  <c r="Y167" i="43"/>
  <c r="Y168" i="43"/>
  <c r="Y169" i="43"/>
  <c r="Y170" i="43"/>
  <c r="Y171" i="43"/>
  <c r="Y172" i="43"/>
  <c r="Y173" i="43"/>
  <c r="Y174" i="43"/>
  <c r="Y175" i="43"/>
  <c r="Y176" i="43"/>
  <c r="Y177" i="43"/>
  <c r="Y178" i="43"/>
  <c r="Y179" i="43"/>
  <c r="Y180" i="43"/>
  <c r="Y181" i="43"/>
  <c r="Y182" i="43"/>
  <c r="Y183" i="43"/>
  <c r="Y184" i="43"/>
  <c r="Y185" i="43"/>
  <c r="Y186" i="43"/>
  <c r="Y187" i="43"/>
  <c r="Y188" i="43"/>
  <c r="Y189" i="43"/>
  <c r="Y190" i="43"/>
  <c r="Y191" i="43"/>
  <c r="Y192" i="43"/>
  <c r="Y193" i="43"/>
  <c r="Y194" i="43"/>
  <c r="Y195" i="43"/>
  <c r="Y196" i="43"/>
  <c r="Y197" i="43"/>
  <c r="Y198" i="43"/>
  <c r="Y199" i="43"/>
  <c r="Y200" i="43"/>
  <c r="Y201" i="43"/>
  <c r="Y202" i="43"/>
  <c r="Y203" i="43"/>
  <c r="Y204" i="43"/>
  <c r="Y205" i="43"/>
  <c r="Y206" i="43"/>
  <c r="Y207" i="43"/>
  <c r="Y208" i="43"/>
  <c r="Y209" i="43"/>
  <c r="Y210" i="43"/>
  <c r="Y211" i="43"/>
  <c r="Y212" i="43"/>
  <c r="Y213" i="43"/>
  <c r="Y214" i="43"/>
  <c r="Y215" i="43"/>
  <c r="Y216" i="43"/>
  <c r="Y217" i="43"/>
  <c r="Y218" i="43"/>
  <c r="Y219" i="43"/>
  <c r="Y220" i="43"/>
  <c r="Y221" i="43"/>
  <c r="Y222" i="43"/>
  <c r="Y223" i="43"/>
  <c r="Y224" i="43"/>
  <c r="Y225" i="43"/>
  <c r="Y226" i="43"/>
  <c r="Y227" i="43"/>
  <c r="Y228" i="43"/>
  <c r="Y229" i="43"/>
  <c r="Y2" i="43"/>
  <c r="W2" i="43"/>
  <c r="V3" i="43"/>
  <c r="V4" i="43"/>
  <c r="V5" i="43"/>
  <c r="V6" i="43"/>
  <c r="V7" i="43"/>
  <c r="V8" i="43"/>
  <c r="V9" i="43"/>
  <c r="V10" i="43"/>
  <c r="V11" i="43"/>
  <c r="V12" i="43"/>
  <c r="V13" i="43"/>
  <c r="V14" i="43"/>
  <c r="V15" i="43"/>
  <c r="V16" i="43"/>
  <c r="V17" i="43"/>
  <c r="V18" i="43"/>
  <c r="V19" i="43"/>
  <c r="V20" i="43"/>
  <c r="V21" i="43"/>
  <c r="V22" i="43"/>
  <c r="V23" i="43"/>
  <c r="V24" i="43"/>
  <c r="V25" i="43"/>
  <c r="V26" i="43"/>
  <c r="V27" i="43"/>
  <c r="V28" i="43"/>
  <c r="V29" i="43"/>
  <c r="V30" i="43"/>
  <c r="V31" i="43"/>
  <c r="V32" i="43"/>
  <c r="V33" i="43"/>
  <c r="V34" i="43"/>
  <c r="V35" i="43"/>
  <c r="V36" i="43"/>
  <c r="V37" i="43"/>
  <c r="V38" i="43"/>
  <c r="V39" i="43"/>
  <c r="V40" i="43"/>
  <c r="V41" i="43"/>
  <c r="V42" i="43"/>
  <c r="V43" i="43"/>
  <c r="V44" i="43"/>
  <c r="V45" i="43"/>
  <c r="V46" i="43"/>
  <c r="V47" i="43"/>
  <c r="V48" i="43"/>
  <c r="V49" i="43"/>
  <c r="V50" i="43"/>
  <c r="V51" i="43"/>
  <c r="V52" i="43"/>
  <c r="V53" i="43"/>
  <c r="V54" i="43"/>
  <c r="V55" i="43"/>
  <c r="V56" i="43"/>
  <c r="V57" i="43"/>
  <c r="V58" i="43"/>
  <c r="V59" i="43"/>
  <c r="V60" i="43"/>
  <c r="V61" i="43"/>
  <c r="V62" i="43"/>
  <c r="V63" i="43"/>
  <c r="V64" i="43"/>
  <c r="V65" i="43"/>
  <c r="V66" i="43"/>
  <c r="V67" i="43"/>
  <c r="V68" i="43"/>
  <c r="V69" i="43"/>
  <c r="V70" i="43"/>
  <c r="V71" i="43"/>
  <c r="V72" i="43"/>
  <c r="V73" i="43"/>
  <c r="V74" i="43"/>
  <c r="V75" i="43"/>
  <c r="V76" i="43"/>
  <c r="V77" i="43"/>
  <c r="V78" i="43"/>
  <c r="V79" i="43"/>
  <c r="V80" i="43"/>
  <c r="V81" i="43"/>
  <c r="V82" i="43"/>
  <c r="V83" i="43"/>
  <c r="V84" i="43"/>
  <c r="V85" i="43"/>
  <c r="V86" i="43"/>
  <c r="V87" i="43"/>
  <c r="V88" i="43"/>
  <c r="V89" i="43"/>
  <c r="V90" i="43"/>
  <c r="V91" i="43"/>
  <c r="V92" i="43"/>
  <c r="V93" i="43"/>
  <c r="V94" i="43"/>
  <c r="V95" i="43"/>
  <c r="V96" i="43"/>
  <c r="V97" i="43"/>
  <c r="V98" i="43"/>
  <c r="V99" i="43"/>
  <c r="V100" i="43"/>
  <c r="V101" i="43"/>
  <c r="V102" i="43"/>
  <c r="V103" i="43"/>
  <c r="V104" i="43"/>
  <c r="V105" i="43"/>
  <c r="V106" i="43"/>
  <c r="V107" i="43"/>
  <c r="V108" i="43"/>
  <c r="V109" i="43"/>
  <c r="V110" i="43"/>
  <c r="V111" i="43"/>
  <c r="V112" i="43"/>
  <c r="V113" i="43"/>
  <c r="V114" i="43"/>
  <c r="V115" i="43"/>
  <c r="V116" i="43"/>
  <c r="V117" i="43"/>
  <c r="V118" i="43"/>
  <c r="V119" i="43"/>
  <c r="V120" i="43"/>
  <c r="V121" i="43"/>
  <c r="V122" i="43"/>
  <c r="V123" i="43"/>
  <c r="V124" i="43"/>
  <c r="V125" i="43"/>
  <c r="V126" i="43"/>
  <c r="V127" i="43"/>
  <c r="V128" i="43"/>
  <c r="V129" i="43"/>
  <c r="V130" i="43"/>
  <c r="V131" i="43"/>
  <c r="V132" i="43"/>
  <c r="V133" i="43"/>
  <c r="V134" i="43"/>
  <c r="V135" i="43"/>
  <c r="V136" i="43"/>
  <c r="V137" i="43"/>
  <c r="V138" i="43"/>
  <c r="V139" i="43"/>
  <c r="V140" i="43"/>
  <c r="V141" i="43"/>
  <c r="V142" i="43"/>
  <c r="V143" i="43"/>
  <c r="V144" i="43"/>
  <c r="V145" i="43"/>
  <c r="V146" i="43"/>
  <c r="V147" i="43"/>
  <c r="V148" i="43"/>
  <c r="V149" i="43"/>
  <c r="V150" i="43"/>
  <c r="V151" i="43"/>
  <c r="V152" i="43"/>
  <c r="V153" i="43"/>
  <c r="V154" i="43"/>
  <c r="V155" i="43"/>
  <c r="V156" i="43"/>
  <c r="V157" i="43"/>
  <c r="V158" i="43"/>
  <c r="V159" i="43"/>
  <c r="V160" i="43"/>
  <c r="V161" i="43"/>
  <c r="V162" i="43"/>
  <c r="V163" i="43"/>
  <c r="V164" i="43"/>
  <c r="V165" i="43"/>
  <c r="V166" i="43"/>
  <c r="V167" i="43"/>
  <c r="V168" i="43"/>
  <c r="V169" i="43"/>
  <c r="V170" i="43"/>
  <c r="V171" i="43"/>
  <c r="V172" i="43"/>
  <c r="V173" i="43"/>
  <c r="V174" i="43"/>
  <c r="V175" i="43"/>
  <c r="V176" i="43"/>
  <c r="V177" i="43"/>
  <c r="V178" i="43"/>
  <c r="V179" i="43"/>
  <c r="V180" i="43"/>
  <c r="V181" i="43"/>
  <c r="V182" i="43"/>
  <c r="V183" i="43"/>
  <c r="V184" i="43"/>
  <c r="V185" i="43"/>
  <c r="V186" i="43"/>
  <c r="V187" i="43"/>
  <c r="V188" i="43"/>
  <c r="V189" i="43"/>
  <c r="V190" i="43"/>
  <c r="V191" i="43"/>
  <c r="V192" i="43"/>
  <c r="V193" i="43"/>
  <c r="V194" i="43"/>
  <c r="V195" i="43"/>
  <c r="V196" i="43"/>
  <c r="V197" i="43"/>
  <c r="V198" i="43"/>
  <c r="V199" i="43"/>
  <c r="V200" i="43"/>
  <c r="V201" i="43"/>
  <c r="V202" i="43"/>
  <c r="V203" i="43"/>
  <c r="V204" i="43"/>
  <c r="V205" i="43"/>
  <c r="V206" i="43"/>
  <c r="V207" i="43"/>
  <c r="V208" i="43"/>
  <c r="V209" i="43"/>
  <c r="V210" i="43"/>
  <c r="V211" i="43"/>
  <c r="V212" i="43"/>
  <c r="V213" i="43"/>
  <c r="V214" i="43"/>
  <c r="V215" i="43"/>
  <c r="V216" i="43"/>
  <c r="V217" i="43"/>
  <c r="V218" i="43"/>
  <c r="V219" i="43"/>
  <c r="V220" i="43"/>
  <c r="V221" i="43"/>
  <c r="V222" i="43"/>
  <c r="V223" i="43"/>
  <c r="V224" i="43"/>
  <c r="V225" i="43"/>
  <c r="V226" i="43"/>
  <c r="V227" i="43"/>
  <c r="V228" i="43"/>
  <c r="V229" i="43"/>
  <c r="V2" i="43"/>
  <c r="N3" i="43"/>
  <c r="O3" i="43"/>
  <c r="N2" i="43"/>
  <c r="O2" i="43"/>
  <c r="O4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8" i="43"/>
  <c r="O49" i="43"/>
  <c r="O50" i="43"/>
  <c r="O51" i="43"/>
  <c r="O52" i="43"/>
  <c r="O53" i="43"/>
  <c r="O54" i="43"/>
  <c r="O55" i="43"/>
  <c r="O56" i="43"/>
  <c r="O57" i="43"/>
  <c r="O58" i="43"/>
  <c r="O59" i="43"/>
  <c r="O60" i="43"/>
  <c r="O61" i="43"/>
  <c r="O62" i="43"/>
  <c r="O63" i="43"/>
  <c r="O64" i="43"/>
  <c r="O65" i="43"/>
  <c r="O66" i="43"/>
  <c r="O67" i="43"/>
  <c r="O68" i="43"/>
  <c r="O69" i="43"/>
  <c r="O70" i="43"/>
  <c r="O71" i="43"/>
  <c r="O72" i="43"/>
  <c r="O73" i="43"/>
  <c r="O74" i="43"/>
  <c r="O75" i="43"/>
  <c r="O76" i="43"/>
  <c r="O77" i="43"/>
  <c r="O78" i="43"/>
  <c r="O79" i="43"/>
  <c r="O80" i="43"/>
  <c r="O81" i="43"/>
  <c r="O82" i="43"/>
  <c r="O83" i="43"/>
  <c r="O84" i="43"/>
  <c r="O85" i="43"/>
  <c r="O86" i="43"/>
  <c r="O87" i="43"/>
  <c r="O88" i="43"/>
  <c r="O89" i="43"/>
  <c r="O90" i="43"/>
  <c r="O91" i="43"/>
  <c r="O92" i="43"/>
  <c r="O93" i="43"/>
  <c r="O94" i="43"/>
  <c r="O95" i="43"/>
  <c r="O96" i="43"/>
  <c r="O97" i="43"/>
  <c r="O98" i="43"/>
  <c r="O99" i="43"/>
  <c r="O100" i="43"/>
  <c r="O101" i="43"/>
  <c r="O102" i="43"/>
  <c r="O103" i="43"/>
  <c r="O104" i="43"/>
  <c r="O105" i="43"/>
  <c r="O106" i="43"/>
  <c r="O107" i="43"/>
  <c r="O108" i="43"/>
  <c r="O109" i="43"/>
  <c r="O110" i="43"/>
  <c r="O111" i="43"/>
  <c r="O112" i="43"/>
  <c r="O113" i="43"/>
  <c r="O114" i="43"/>
  <c r="O115" i="43"/>
  <c r="O116" i="43"/>
  <c r="O117" i="43"/>
  <c r="O118" i="43"/>
  <c r="O119" i="43"/>
  <c r="O120" i="43"/>
  <c r="O121" i="43"/>
  <c r="O122" i="43"/>
  <c r="O123" i="43"/>
  <c r="O124" i="43"/>
  <c r="O125" i="43"/>
  <c r="O126" i="43"/>
  <c r="O127" i="43"/>
  <c r="O128" i="43"/>
  <c r="O129" i="43"/>
  <c r="O130" i="43"/>
  <c r="O131" i="43"/>
  <c r="O132" i="43"/>
  <c r="O133" i="43"/>
  <c r="O134" i="43"/>
  <c r="O135" i="43"/>
  <c r="O136" i="43"/>
  <c r="O137" i="43"/>
  <c r="O138" i="43"/>
  <c r="O139" i="43"/>
  <c r="O140" i="43"/>
  <c r="O141" i="43"/>
  <c r="O142" i="43"/>
  <c r="O143" i="43"/>
  <c r="O144" i="43"/>
  <c r="O145" i="43"/>
  <c r="O146" i="43"/>
  <c r="O147" i="43"/>
  <c r="O148" i="43"/>
  <c r="O149" i="43"/>
  <c r="O150" i="43"/>
  <c r="O151" i="43"/>
  <c r="O152" i="43"/>
  <c r="O153" i="43"/>
  <c r="O154" i="43"/>
  <c r="O155" i="43"/>
  <c r="O156" i="43"/>
  <c r="O157" i="43"/>
  <c r="O158" i="43"/>
  <c r="O159" i="43"/>
  <c r="O160" i="43"/>
  <c r="O161" i="43"/>
  <c r="O162" i="43"/>
  <c r="O163" i="43"/>
  <c r="O164" i="43"/>
  <c r="O165" i="43"/>
  <c r="O166" i="43"/>
  <c r="O167" i="43"/>
  <c r="O168" i="43"/>
  <c r="O169" i="43"/>
  <c r="O170" i="43"/>
  <c r="O171" i="43"/>
  <c r="O172" i="43"/>
  <c r="O173" i="43"/>
  <c r="O174" i="43"/>
  <c r="O175" i="43"/>
  <c r="O176" i="43"/>
  <c r="O177" i="43"/>
  <c r="O178" i="43"/>
  <c r="O179" i="43"/>
  <c r="O180" i="43"/>
  <c r="O181" i="43"/>
  <c r="O182" i="43"/>
  <c r="O183" i="43"/>
  <c r="O184" i="43"/>
  <c r="O185" i="43"/>
  <c r="O186" i="43"/>
  <c r="O187" i="43"/>
  <c r="O188" i="43"/>
  <c r="O189" i="43"/>
  <c r="O190" i="43"/>
  <c r="O191" i="43"/>
  <c r="O192" i="43"/>
  <c r="O193" i="43"/>
  <c r="O194" i="43"/>
  <c r="O195" i="43"/>
  <c r="O196" i="43"/>
  <c r="O197" i="43"/>
  <c r="O198" i="43"/>
  <c r="O199" i="43"/>
  <c r="O200" i="43"/>
  <c r="O201" i="43"/>
  <c r="O202" i="43"/>
  <c r="O203" i="43"/>
  <c r="O204" i="43"/>
  <c r="O205" i="43"/>
  <c r="O206" i="43"/>
  <c r="O207" i="43"/>
  <c r="O208" i="43"/>
  <c r="O209" i="43"/>
  <c r="O210" i="43"/>
  <c r="O211" i="43"/>
  <c r="O212" i="43"/>
  <c r="O213" i="43"/>
  <c r="O214" i="43"/>
  <c r="O215" i="43"/>
  <c r="O216" i="43"/>
  <c r="O217" i="43"/>
  <c r="O218" i="43"/>
  <c r="O219" i="43"/>
  <c r="O220" i="43"/>
  <c r="O221" i="43"/>
  <c r="O222" i="43"/>
  <c r="O223" i="43"/>
  <c r="O224" i="43"/>
  <c r="O225" i="43"/>
  <c r="O226" i="43"/>
  <c r="O227" i="43"/>
  <c r="O228" i="43"/>
  <c r="O229" i="43"/>
  <c r="N4" i="43"/>
  <c r="N5" i="43"/>
  <c r="N6" i="43"/>
  <c r="N7" i="43"/>
  <c r="N8" i="43"/>
  <c r="N9" i="43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23" i="43"/>
  <c r="N24" i="43"/>
  <c r="N25" i="43"/>
  <c r="N26" i="43"/>
  <c r="N27" i="43"/>
  <c r="N28" i="43"/>
  <c r="N29" i="43"/>
  <c r="N30" i="43"/>
  <c r="N31" i="43"/>
  <c r="N32" i="43"/>
  <c r="N33" i="43"/>
  <c r="N34" i="43"/>
  <c r="N35" i="43"/>
  <c r="N36" i="43"/>
  <c r="N37" i="43"/>
  <c r="N38" i="43"/>
  <c r="N39" i="43"/>
  <c r="N40" i="43"/>
  <c r="N41" i="43"/>
  <c r="N42" i="43"/>
  <c r="N43" i="43"/>
  <c r="N44" i="43"/>
  <c r="N45" i="43"/>
  <c r="N46" i="43"/>
  <c r="N47" i="43"/>
  <c r="N48" i="43"/>
  <c r="N49" i="43"/>
  <c r="N50" i="43"/>
  <c r="N51" i="43"/>
  <c r="N52" i="43"/>
  <c r="N53" i="43"/>
  <c r="N54" i="43"/>
  <c r="N55" i="43"/>
  <c r="N56" i="43"/>
  <c r="N57" i="43"/>
  <c r="N58" i="43"/>
  <c r="N59" i="43"/>
  <c r="N60" i="43"/>
  <c r="N61" i="43"/>
  <c r="N62" i="43"/>
  <c r="N63" i="43"/>
  <c r="N64" i="43"/>
  <c r="N65" i="43"/>
  <c r="N66" i="43"/>
  <c r="N67" i="43"/>
  <c r="N68" i="43"/>
  <c r="N69" i="43"/>
  <c r="N70" i="43"/>
  <c r="N71" i="43"/>
  <c r="N72" i="43"/>
  <c r="N73" i="43"/>
  <c r="N74" i="43"/>
  <c r="N75" i="43"/>
  <c r="N76" i="43"/>
  <c r="N77" i="43"/>
  <c r="N78" i="43"/>
  <c r="N79" i="43"/>
  <c r="N80" i="43"/>
  <c r="N81" i="43"/>
  <c r="N82" i="43"/>
  <c r="N83" i="43"/>
  <c r="N84" i="43"/>
  <c r="N85" i="43"/>
  <c r="N86" i="43"/>
  <c r="N87" i="43"/>
  <c r="N88" i="43"/>
  <c r="N89" i="43"/>
  <c r="N90" i="43"/>
  <c r="N91" i="43"/>
  <c r="N92" i="43"/>
  <c r="N93" i="43"/>
  <c r="N94" i="43"/>
  <c r="N95" i="43"/>
  <c r="N96" i="43"/>
  <c r="N97" i="43"/>
  <c r="N98" i="43"/>
  <c r="N99" i="43"/>
  <c r="N100" i="43"/>
  <c r="N101" i="43"/>
  <c r="N102" i="43"/>
  <c r="N103" i="43"/>
  <c r="N104" i="43"/>
  <c r="N105" i="43"/>
  <c r="N106" i="43"/>
  <c r="N107" i="43"/>
  <c r="N108" i="43"/>
  <c r="N109" i="43"/>
  <c r="N110" i="43"/>
  <c r="N111" i="43"/>
  <c r="N112" i="43"/>
  <c r="N113" i="43"/>
  <c r="N114" i="43"/>
  <c r="N115" i="43"/>
  <c r="N116" i="43"/>
  <c r="N117" i="43"/>
  <c r="N118" i="43"/>
  <c r="N119" i="43"/>
  <c r="N120" i="43"/>
  <c r="N121" i="43"/>
  <c r="N122" i="43"/>
  <c r="N123" i="43"/>
  <c r="N124" i="43"/>
  <c r="N125" i="43"/>
  <c r="N126" i="43"/>
  <c r="N127" i="43"/>
  <c r="N128" i="43"/>
  <c r="N129" i="43"/>
  <c r="N130" i="43"/>
  <c r="N131" i="43"/>
  <c r="N132" i="43"/>
  <c r="N133" i="43"/>
  <c r="N134" i="43"/>
  <c r="N135" i="43"/>
  <c r="N136" i="43"/>
  <c r="N137" i="43"/>
  <c r="N138" i="43"/>
  <c r="N139" i="43"/>
  <c r="N140" i="43"/>
  <c r="N141" i="43"/>
  <c r="N142" i="43"/>
  <c r="N143" i="43"/>
  <c r="N144" i="43"/>
  <c r="N145" i="43"/>
  <c r="N146" i="43"/>
  <c r="N147" i="43"/>
  <c r="N148" i="43"/>
  <c r="N149" i="43"/>
  <c r="N150" i="43"/>
  <c r="N151" i="43"/>
  <c r="N152" i="43"/>
  <c r="N153" i="43"/>
  <c r="N154" i="43"/>
  <c r="N155" i="43"/>
  <c r="N156" i="43"/>
  <c r="N157" i="43"/>
  <c r="N158" i="43"/>
  <c r="N159" i="43"/>
  <c r="N160" i="43"/>
  <c r="N161" i="43"/>
  <c r="N162" i="43"/>
  <c r="N163" i="43"/>
  <c r="N164" i="43"/>
  <c r="N165" i="43"/>
  <c r="N166" i="43"/>
  <c r="N167" i="43"/>
  <c r="N168" i="43"/>
  <c r="N169" i="43"/>
  <c r="N170" i="43"/>
  <c r="N171" i="43"/>
  <c r="N172" i="43"/>
  <c r="N173" i="43"/>
  <c r="N174" i="43"/>
  <c r="N175" i="43"/>
  <c r="N176" i="43"/>
  <c r="N177" i="43"/>
  <c r="N178" i="43"/>
  <c r="N179" i="43"/>
  <c r="N180" i="43"/>
  <c r="N181" i="43"/>
  <c r="N182" i="43"/>
  <c r="N183" i="43"/>
  <c r="N184" i="43"/>
  <c r="N185" i="43"/>
  <c r="N186" i="43"/>
  <c r="N187" i="43"/>
  <c r="N188" i="43"/>
  <c r="N189" i="43"/>
  <c r="N190" i="43"/>
  <c r="N191" i="43"/>
  <c r="N192" i="43"/>
  <c r="N193" i="43"/>
  <c r="N194" i="43"/>
  <c r="N195" i="43"/>
  <c r="N196" i="43"/>
  <c r="N197" i="43"/>
  <c r="N198" i="43"/>
  <c r="N199" i="43"/>
  <c r="N200" i="43"/>
  <c r="N201" i="43"/>
  <c r="N202" i="43"/>
  <c r="N203" i="43"/>
  <c r="N204" i="43"/>
  <c r="N205" i="43"/>
  <c r="N206" i="43"/>
  <c r="N207" i="43"/>
  <c r="N208" i="43"/>
  <c r="N209" i="43"/>
  <c r="N210" i="43"/>
  <c r="N211" i="43"/>
  <c r="N212" i="43"/>
  <c r="N213" i="43"/>
  <c r="N214" i="43"/>
  <c r="N215" i="43"/>
  <c r="N216" i="43"/>
  <c r="N217" i="43"/>
  <c r="N218" i="43"/>
  <c r="N219" i="43"/>
  <c r="N220" i="43"/>
  <c r="N221" i="43"/>
  <c r="N222" i="43"/>
  <c r="N223" i="43"/>
  <c r="N224" i="43"/>
  <c r="N225" i="43"/>
  <c r="N226" i="43"/>
  <c r="N227" i="43"/>
  <c r="N228" i="43"/>
  <c r="N229" i="43"/>
  <c r="B34" i="36" l="1"/>
  <c r="B39" i="36" l="1"/>
  <c r="B13" i="36"/>
  <c r="B8" i="36"/>
  <c r="B18" i="36"/>
  <c r="B31" i="36"/>
  <c r="B30" i="36"/>
  <c r="B28" i="36"/>
  <c r="B27" i="36"/>
  <c r="B24" i="36"/>
  <c r="B23" i="36"/>
  <c r="B21" i="36"/>
  <c r="B22" i="36"/>
  <c r="B20" i="36"/>
  <c r="B26" i="36" l="1"/>
  <c r="B32" i="36" s="1"/>
  <c r="B40" i="36" s="1"/>
  <c r="B6" i="37" l="1"/>
  <c r="B6" i="36"/>
  <c r="B41" i="36" s="1"/>
  <c r="D32" i="40" l="1"/>
  <c r="D42" i="40" l="1"/>
  <c r="D44" i="40" s="1"/>
  <c r="B12" i="37" l="1"/>
  <c r="D84" i="35" l="1"/>
  <c r="D12" i="46"/>
  <c r="D70" i="46"/>
  <c r="D53" i="35"/>
  <c r="D47" i="46"/>
  <c r="D19" i="46"/>
  <c r="D19" i="35"/>
  <c r="D35" i="46"/>
  <c r="D22" i="46"/>
  <c r="D8" i="46"/>
  <c r="D6" i="46"/>
  <c r="D55" i="46"/>
  <c r="D74" i="35"/>
  <c r="D46" i="35"/>
  <c r="D25" i="35"/>
  <c r="B15" i="37" s="1"/>
  <c r="B14" i="53" s="1"/>
  <c r="D11" i="35"/>
  <c r="D8" i="35"/>
  <c r="D49" i="46"/>
  <c r="D55" i="35"/>
  <c r="D72" i="46"/>
  <c r="D79" i="35"/>
  <c r="D62" i="46"/>
  <c r="D43" i="35"/>
  <c r="D21" i="35"/>
  <c r="D10" i="46"/>
  <c r="D23" i="46"/>
  <c r="D27" i="46"/>
  <c r="D67" i="46"/>
  <c r="D50" i="35"/>
  <c r="D31" i="46"/>
  <c r="D47" i="35"/>
  <c r="D73" i="35"/>
  <c r="D45" i="35"/>
  <c r="D24" i="35"/>
  <c r="D10" i="35"/>
  <c r="D9" i="35"/>
  <c r="D51" i="46"/>
  <c r="D28" i="35"/>
  <c r="D63" i="46"/>
  <c r="D44" i="35"/>
  <c r="D53" i="46"/>
  <c r="D35" i="35"/>
  <c r="D69" i="46"/>
  <c r="D52" i="35"/>
  <c r="D39" i="46"/>
  <c r="D18" i="46"/>
  <c r="D58" i="46"/>
  <c r="D40" i="35"/>
  <c r="D66" i="46"/>
  <c r="D82" i="35"/>
  <c r="B16" i="37"/>
  <c r="B15" i="53" s="1"/>
  <c r="D32" i="35"/>
  <c r="D23" i="35"/>
  <c r="D36" i="46"/>
  <c r="D76" i="35"/>
  <c r="D54" i="46"/>
  <c r="D36" i="35"/>
  <c r="D45" i="46"/>
  <c r="D51" i="35"/>
  <c r="D61" i="46"/>
  <c r="D42" i="35"/>
  <c r="D37" i="35"/>
  <c r="D41" i="35"/>
  <c r="D50" i="46"/>
  <c r="D18" i="35"/>
  <c r="D49" i="35"/>
  <c r="D81" i="35"/>
  <c r="D31" i="35"/>
  <c r="D22" i="35"/>
  <c r="D48" i="35"/>
  <c r="D25" i="46"/>
  <c r="D46" i="46"/>
  <c r="D14" i="35"/>
  <c r="D37" i="46"/>
  <c r="D33" i="35"/>
  <c r="D52" i="46"/>
  <c r="D34" i="35"/>
  <c r="D68" i="46"/>
  <c r="D33" i="46"/>
  <c r="D42" i="46"/>
  <c r="D57" i="46"/>
  <c r="D20" i="35"/>
  <c r="D78" i="35"/>
  <c r="D57" i="35"/>
  <c r="D30" i="35"/>
  <c r="D16" i="35"/>
  <c r="B14" i="37" s="1"/>
  <c r="B13" i="53" s="1"/>
  <c r="D7" i="35"/>
  <c r="D15" i="35"/>
  <c r="D30" i="46"/>
  <c r="D32" i="46"/>
  <c r="D13" i="35"/>
  <c r="D38" i="46"/>
  <c r="D40" i="46"/>
  <c r="D29" i="46"/>
  <c r="D24" i="46"/>
  <c r="D44" i="46"/>
  <c r="D9" i="46"/>
  <c r="D59" i="46"/>
  <c r="D39" i="35"/>
  <c r="D34" i="46"/>
  <c r="D41" i="46"/>
  <c r="D13" i="46"/>
  <c r="D77" i="35"/>
  <c r="D56" i="35"/>
  <c r="D29" i="35"/>
  <c r="D6" i="35"/>
  <c r="D48" i="46"/>
  <c r="D65" i="46"/>
  <c r="D21" i="46"/>
  <c r="D80" i="35"/>
  <c r="D11" i="46"/>
  <c r="D14" i="46"/>
  <c r="D28" i="46"/>
  <c r="D15" i="46"/>
  <c r="D43" i="46"/>
  <c r="D38" i="35"/>
  <c r="D16" i="46"/>
  <c r="D56" i="46"/>
  <c r="D64" i="46"/>
  <c r="D75" i="35"/>
  <c r="D54" i="35"/>
  <c r="D27" i="35"/>
  <c r="D12" i="35"/>
  <c r="D20" i="46"/>
  <c r="D7" i="46"/>
  <c r="D71" i="46" l="1"/>
  <c r="B17" i="37"/>
  <c r="B16" i="53" s="1"/>
  <c r="B18" i="53" s="1"/>
  <c r="D83" i="35"/>
  <c r="B20" i="53" l="1"/>
  <c r="B23" i="53" s="1"/>
  <c r="B28" i="53" s="1"/>
  <c r="B23" i="37"/>
  <c r="B25" i="37" s="1"/>
  <c r="B28" i="37" s="1"/>
  <c r="B33" i="37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<sst xmlns="http://schemas.openxmlformats.org/spreadsheetml/2006/main" count="3696" uniqueCount="1852">
  <si>
    <t>OBSERVAÇÃO</t>
  </si>
  <si>
    <t>BANCO</t>
  </si>
  <si>
    <t>FGTS</t>
  </si>
  <si>
    <t>UNIDADE</t>
  </si>
  <si>
    <t>RESCISÕES</t>
  </si>
  <si>
    <t>IMPOSTO</t>
  </si>
  <si>
    <t>SALDO</t>
  </si>
  <si>
    <t>CÓDIGO DA DESPESA</t>
  </si>
  <si>
    <t>03.17.01</t>
  </si>
  <si>
    <t>IDENTIFICADOR BANCÁRIO</t>
  </si>
  <si>
    <t>TIPO DE DOC</t>
  </si>
  <si>
    <t>Nº DOC</t>
  </si>
  <si>
    <t>DATA DE PAGAMENTO</t>
  </si>
  <si>
    <t>TIPO DA DESPESA</t>
  </si>
  <si>
    <t>ENTRADA</t>
  </si>
  <si>
    <t>SAÍDA</t>
  </si>
  <si>
    <t>Saldo Inicial:</t>
  </si>
  <si>
    <t>01.01</t>
  </si>
  <si>
    <t>13º SALÁRIO</t>
  </si>
  <si>
    <t>FÉRIAS</t>
  </si>
  <si>
    <t>01.02</t>
  </si>
  <si>
    <t>BENEFÍCIOS</t>
  </si>
  <si>
    <t>01.03</t>
  </si>
  <si>
    <t>01.04</t>
  </si>
  <si>
    <t>02.01</t>
  </si>
  <si>
    <t>02.02</t>
  </si>
  <si>
    <t>02.03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</si>
  <si>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</si>
  <si>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</si>
  <si>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</si>
  <si>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</si>
  <si>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</si>
  <si>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</si>
  <si>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</si>
  <si>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</si>
  <si>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</si>
  <si>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LIMPEZA</t>
  </si>
  <si>
    <t>03.10</t>
  </si>
  <si>
    <t>03.13</t>
  </si>
  <si>
    <t xml:space="preserve">INTERNET </t>
  </si>
  <si>
    <t>03.15</t>
  </si>
  <si>
    <t>03.16</t>
  </si>
  <si>
    <t>03.17</t>
  </si>
  <si>
    <t>03.17.02</t>
  </si>
  <si>
    <t>SERVIÇOS ESPECIALIZADOS PESSOA FÍSICA</t>
  </si>
  <si>
    <t>03.18</t>
  </si>
  <si>
    <t>SEGUROS</t>
  </si>
  <si>
    <t>04.01</t>
  </si>
  <si>
    <t>04.02</t>
  </si>
  <si>
    <t>04.03</t>
  </si>
  <si>
    <t>04.04</t>
  </si>
  <si>
    <t>04.05</t>
  </si>
  <si>
    <t>04.06</t>
  </si>
  <si>
    <t>ENERGIA ELÉTRICA</t>
  </si>
  <si>
    <t>Código</t>
  </si>
  <si>
    <t>Despesa</t>
  </si>
  <si>
    <t>Descrição</t>
  </si>
  <si>
    <t>RECEITAS</t>
  </si>
  <si>
    <t>Contrato de Gestão</t>
  </si>
  <si>
    <t>Valor (R$)</t>
  </si>
  <si>
    <t>PESSOAL</t>
  </si>
  <si>
    <t>01.*</t>
  </si>
  <si>
    <t>02.*</t>
  </si>
  <si>
    <t>03.*</t>
  </si>
  <si>
    <t>04.*</t>
  </si>
  <si>
    <t xml:space="preserve">DEMONSTRATIVO CONTÁBIL OPERACIONAL </t>
  </si>
  <si>
    <t>Regime de Competência</t>
  </si>
  <si>
    <t>A = SALDO ACUMULADO  ANTERIOR</t>
  </si>
  <si>
    <t>Receitas Operacionais</t>
  </si>
  <si>
    <t>   Repasse Contrato de Gestão (Parte Fixa)</t>
  </si>
  <si>
    <t>   Repasse Contrato de Gestão (Parte Variável)</t>
  </si>
  <si>
    <t>   Repasse Termo Aditivo - adicional (Custeio)</t>
  </si>
  <si>
    <t>   Repasse Termo Aditivo - adicional (Investimento)</t>
  </si>
  <si>
    <t>Sub-Total (1)</t>
  </si>
  <si>
    <t>   Resultado de Aplicação Financeira</t>
  </si>
  <si>
    <t>   Reembolso de Despesas</t>
  </si>
  <si>
    <t>   Obtenção de Recursos Externos à SES/RJ</t>
  </si>
  <si>
    <t>   Outras Receitas</t>
  </si>
  <si>
    <t>Sub-Total(2)</t>
  </si>
  <si>
    <t>B = Total das Receitas (1) + (2)</t>
  </si>
  <si>
    <t>Despesas CUSTEIO</t>
  </si>
  <si>
    <t>   Salários</t>
  </si>
  <si>
    <t>   Benefícios</t>
  </si>
  <si>
    <t>   Encargos e Contribuições</t>
  </si>
  <si>
    <t xml:space="preserve">   Indenizações e Avisos Prévios (Rescisões)</t>
  </si>
  <si>
    <t>   Provisões (13º + Férias)</t>
  </si>
  <si>
    <t>   Outras Despesas de Pessoal</t>
  </si>
  <si>
    <t>Sub-Total (3)</t>
  </si>
  <si>
    <t>Materiais de Consumo (4)</t>
  </si>
  <si>
    <t>Serviços de Terceiros (5)</t>
  </si>
  <si>
    <t>Serviços Públicos (6)</t>
  </si>
  <si>
    <t>Tributárias/Financeiras (7)</t>
  </si>
  <si>
    <t>Outras Despesas Operacionais (8)</t>
  </si>
  <si>
    <t>C = Total das Despesas CUSTEIO (3)+(4)+(5)+(6)+(7)+(8)</t>
  </si>
  <si>
    <t>Despesas INVESTIMENTO</t>
  </si>
  <si>
    <t>   Equipamentos</t>
  </si>
  <si>
    <t>   Móveis e Utensílios</t>
  </si>
  <si>
    <t>   Obras e Instalações</t>
  </si>
  <si>
    <t>   Intangível (Direito e uso)</t>
  </si>
  <si>
    <t>   Veículos</t>
  </si>
  <si>
    <t>D = Total Despesas Investimento</t>
  </si>
  <si>
    <t>E = TOTAL GERAL DE DESPESAS (C+D)</t>
  </si>
  <si>
    <t>F = SADO ACUMULADO ATUAL (A+B-E)</t>
  </si>
  <si>
    <t xml:space="preserve"> A - SALDO FINANCEIRO NO MÊS ANTERIOR</t>
  </si>
  <si>
    <t>Receitas Financeiras</t>
  </si>
  <si>
    <t>Outras Receitas</t>
  </si>
  <si>
    <t>B - TOTAL DE RECEITAS</t>
  </si>
  <si>
    <t>DESPESAS</t>
  </si>
  <si>
    <t>Pessoal</t>
  </si>
  <si>
    <t>Serviços Públicos</t>
  </si>
  <si>
    <t>Despesas Bancárias</t>
  </si>
  <si>
    <t>Outras Despesas Operacionais</t>
  </si>
  <si>
    <t>Investimentos</t>
  </si>
  <si>
    <t>C - TOTAL DE DESPESAS</t>
  </si>
  <si>
    <t xml:space="preserve">SALDO MENSAL FINAL (A)+(B)-( C) </t>
  </si>
  <si>
    <t>D - SALDO FINANCEIRO  DISPONÍVEL PARA O PERÍODO SEGUINTE</t>
  </si>
  <si>
    <t>D1 - Saldo em C/C e Aplicações Financeiras</t>
  </si>
  <si>
    <t>D2 - Fundo Fixo de Caixa (Caixa Pequena)</t>
  </si>
  <si>
    <t>D3 - Avisos de Créditos não Lançados nos Extratos Bancários</t>
  </si>
  <si>
    <t>D4 - Cheques Emitidos e não Descontados</t>
  </si>
  <si>
    <t>D5 -  Avisos de Débitos não Lançados nos Extratos Bancários</t>
  </si>
  <si>
    <t>TOTAL (D1+D2+D3-D4-D5)</t>
  </si>
  <si>
    <t>CONTRATOS DE SERVIÇOS TERCEIRIZADOS</t>
  </si>
  <si>
    <t>Serviço Contratado</t>
  </si>
  <si>
    <t>Razão Social Contratado</t>
  </si>
  <si>
    <t>CNPJ Contratado</t>
  </si>
  <si>
    <t>Unidade de Medida</t>
  </si>
  <si>
    <t>Vigência do Contrato</t>
  </si>
  <si>
    <t>Valor do Contrato (R$)  (*)</t>
  </si>
  <si>
    <t>Data Início</t>
  </si>
  <si>
    <t>Data Término</t>
  </si>
  <si>
    <t>Mensal Estimado</t>
  </si>
  <si>
    <t>Valor Pago no Mês</t>
  </si>
  <si>
    <t>(1) Nesta planilha devem ser listados todos os contratos ativos ou não, independente do mês de contratação.</t>
  </si>
  <si>
    <t>(2) Para cada contrato deve ser enviado todo o processo seletivo, respeitando as normas previstas no regulamento de compras e contratações, elaborado por cada Organização Social.</t>
  </si>
  <si>
    <t>(*) Na coluna mensal estimado deve ser inserido o valor mensal e na coluna subsequente o valor pago do mês.</t>
  </si>
  <si>
    <t>AQUISIÇÃO DE BENS DURÁVEIS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</si>
  <si>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Controle Patrimonial OS</t>
    </r>
  </si>
  <si>
    <t>Nº Controle
Patrimonial
SES/RJ</t>
  </si>
  <si>
    <t>Tipo(1)</t>
  </si>
  <si>
    <t>CNPJ Fornecedor</t>
  </si>
  <si>
    <t xml:space="preserve">Qtde. 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</si>
  <si>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Nota Fiscal</t>
    </r>
  </si>
  <si>
    <t>Data da aquisição</t>
  </si>
  <si>
    <t>Vida útil estimada        (em anos)</t>
  </si>
  <si>
    <t>Valor Unitário (R$)</t>
  </si>
  <si>
    <t>Motivo da Aquisição</t>
  </si>
  <si>
    <t>Setor de Destino</t>
  </si>
  <si>
    <t>-</t>
  </si>
  <si>
    <t>Total</t>
  </si>
  <si>
    <t>(1) Veículo/Ambulância/Mobiliário/Equipamentos Médico-Hospitalares/Eqpto. Odontológicos/Eqpto. Informática/Eqpto. em Geral/ Eletrodomésticos/Outros bens duráveis. Todas as aquisições de bens permanentes deverão ser informadas à SES/RJ para incorporação ao seu patrimônio.</t>
  </si>
  <si>
    <t>CONCILIAÇÃO BANCÁRIA</t>
  </si>
  <si>
    <t xml:space="preserve">BANCO: </t>
  </si>
  <si>
    <t>DESCRIÇÃO</t>
  </si>
  <si>
    <t>VALOR (R$)</t>
  </si>
  <si>
    <t>A2 - Saldo em Aplicações Financeiras</t>
  </si>
  <si>
    <t>A3 - TOTAL</t>
  </si>
  <si>
    <t>B - AVISOS DE CRÉDITO NÃO LANÇADOS NO EXTRATO</t>
  </si>
  <si>
    <t>DATA</t>
  </si>
  <si>
    <t>Nº</t>
  </si>
  <si>
    <t>HISTÓRICO</t>
  </si>
  <si>
    <t>B1- TOTAL</t>
  </si>
  <si>
    <t>C - CHEQUES EMITIDOS E NÃO DESCONTADOS</t>
  </si>
  <si>
    <t>N°</t>
  </si>
  <si>
    <t>C1 - TOTAL</t>
  </si>
  <si>
    <t>D - AVISOS DE DÉBITO NÃO LANÇADOS NO EXTRATO</t>
  </si>
  <si>
    <t>D1 - TOTAL</t>
  </si>
  <si>
    <t>E- SALDO CONTÁBIL (A3+B1-C1-D1)</t>
  </si>
  <si>
    <t>Outros Investimentos</t>
  </si>
  <si>
    <t>Data Aquisição</t>
  </si>
  <si>
    <t>Código da Despesa</t>
  </si>
  <si>
    <t>Tipo de Investimento</t>
  </si>
  <si>
    <t>DATA_GER</t>
  </si>
  <si>
    <t>CNPJ_OSS</t>
  </si>
  <si>
    <t>Nome_OSS</t>
  </si>
  <si>
    <t>CNES</t>
  </si>
  <si>
    <t>NOME_UNIDADE</t>
  </si>
  <si>
    <t>NUM_CONTRATO</t>
  </si>
  <si>
    <t>ANO_COMP</t>
  </si>
  <si>
    <t>MES_COMP</t>
  </si>
  <si>
    <t>CNS_PROFISSIONAL</t>
  </si>
  <si>
    <t>CPF_PROFISSIONAL</t>
  </si>
  <si>
    <t>NOME_PROFISSIONAL</t>
  </si>
  <si>
    <t>CAT_PROFISSIONAL</t>
  </si>
  <si>
    <t>CBO_PROFISSIONAL</t>
  </si>
  <si>
    <t>NUM_CONSELHO_PROFISSIONAL</t>
  </si>
  <si>
    <t>UF_CONSELHO_PROFISSIONAL</t>
  </si>
  <si>
    <t>DESCR_CARG_CBO</t>
  </si>
  <si>
    <t>CARGO</t>
  </si>
  <si>
    <t>CARGA HORARIA</t>
  </si>
  <si>
    <t>DATA_ADMISSÃO</t>
  </si>
  <si>
    <t>DATA_DEMISSÃO</t>
  </si>
  <si>
    <t>FORMA_CONTRATAÇÃO</t>
  </si>
  <si>
    <t>AVISO_PREVIO</t>
  </si>
  <si>
    <t>DATA_LICENCA</t>
  </si>
  <si>
    <t>REMUNERACAO_BRUTA</t>
  </si>
  <si>
    <t>REMUNERACAO_BASICA</t>
  </si>
  <si>
    <t>13_SALARIO</t>
  </si>
  <si>
    <t>FERIAS</t>
  </si>
  <si>
    <t>1/3_DIAS_TRABALHADOS</t>
  </si>
  <si>
    <t>INSALUBRIDADE</t>
  </si>
  <si>
    <t>GRATIFICACAO_MENSAL</t>
  </si>
  <si>
    <t>GRATIFICACAO_EVENTUAL</t>
  </si>
  <si>
    <t>ADICIONAL_NOTURNO</t>
  </si>
  <si>
    <t>LICENCA_MATERNIDADE</t>
  </si>
  <si>
    <t>INSS</t>
  </si>
  <si>
    <t>PIS</t>
  </si>
  <si>
    <t>ENGARGOS_PATRONAIS</t>
  </si>
  <si>
    <t>SALARIO_TOTAL</t>
  </si>
  <si>
    <t>VALE_TRANSPORTE</t>
  </si>
  <si>
    <t>PROV_AVISO_PREVIO</t>
  </si>
  <si>
    <t>PROV_MULTA_FGTS_RES</t>
  </si>
  <si>
    <t>PROV_ENC_PATRONAL</t>
  </si>
  <si>
    <t>PROV_13 SAL</t>
  </si>
  <si>
    <t>PROV_FERIAS</t>
  </si>
  <si>
    <t>RESERVA_DEST_PROVI</t>
  </si>
  <si>
    <t xml:space="preserve">BAIXA_PROV_FERIAS </t>
  </si>
  <si>
    <t>BAIXA_PROV_13_SAL</t>
  </si>
  <si>
    <t>BAIXA_PROV_RESCISAO</t>
  </si>
  <si>
    <t>EMPRESA_PJ</t>
  </si>
  <si>
    <t>CNPJ_EMPRESA_PJ</t>
  </si>
  <si>
    <t>CUSTO_PROFISSIONAL</t>
  </si>
  <si>
    <t>SETOR</t>
  </si>
  <si>
    <t>TIPO DE SETOR</t>
  </si>
  <si>
    <t>OS: INSTITUTO DIVA ALVES DO BRASIL - IDAB</t>
  </si>
  <si>
    <t>Código - Ref. Pagto.
Efetuado (3)</t>
  </si>
  <si>
    <t>FUNDO FIXO</t>
  </si>
  <si>
    <t>ESTERILIZAÇÃO</t>
  </si>
  <si>
    <t xml:space="preserve"> A  SALDO FINANCEIRO NO MÊS ANTERIOR</t>
  </si>
  <si>
    <t>Aplicação Poupança</t>
  </si>
  <si>
    <t>B  TOTAL DE RECEITAS</t>
  </si>
  <si>
    <t>Resgates Poupança</t>
  </si>
  <si>
    <t>C  TOTAL DE DESPESAS</t>
  </si>
  <si>
    <t>D  SALDO FINANCEIRO  DISPONÍVEL PARA O PERÍODO SEGUINTE</t>
  </si>
  <si>
    <t>D1  Saldo em C/C e Aplicações Financeiras</t>
  </si>
  <si>
    <t>D2  Fundo Fixo de Caixa (Caixa Pequena)</t>
  </si>
  <si>
    <t>D3  Avisos de Créditos não Lançados nos Extratos Bancários</t>
  </si>
  <si>
    <t>D4  Cheques Emitidos e não Descontados</t>
  </si>
  <si>
    <t>D5  Avisos de Débitos não Lançados nos Extratos Bancários</t>
  </si>
  <si>
    <t>FLUXO DE CAIXA - CONTA CORRENTE</t>
  </si>
  <si>
    <t>FLUXO DE CAIXA - CONTA POUPANÇA</t>
  </si>
  <si>
    <t>FLUXO DE CAIXA - CONTA INVESTIMENTO</t>
  </si>
  <si>
    <t>A1 - Saldo em Conta Poupança</t>
  </si>
  <si>
    <t xml:space="preserve">                                                     DESPESAS REALIZADAS</t>
  </si>
  <si>
    <t>SALÁRIO</t>
  </si>
  <si>
    <t>01.05</t>
  </si>
  <si>
    <t>ENCARGOS</t>
  </si>
  <si>
    <t>01.06</t>
  </si>
  <si>
    <t>PROVISIONAMENTO (13º E ENCARGOS)</t>
  </si>
  <si>
    <t>01.07</t>
  </si>
  <si>
    <t>PROVISIONAMENTO (RESCISÕES)</t>
  </si>
  <si>
    <t>01.08</t>
  </si>
  <si>
    <t>01.09</t>
  </si>
  <si>
    <t>OUTRAS (A ESPECIFICAR)</t>
  </si>
  <si>
    <t>TOTAL (A)</t>
  </si>
  <si>
    <t>MATERIAIS E MEDICAMENTOS</t>
  </si>
  <si>
    <t>MEDICAMENTOS</t>
  </si>
  <si>
    <t>MATERIAIS DE CONSUMO</t>
  </si>
  <si>
    <t>TOTAL (B)</t>
  </si>
  <si>
    <t>ÁREA DE APOIO</t>
  </si>
  <si>
    <t>ALIMENTAÇÃO</t>
  </si>
  <si>
    <t>COLETA DE RESÍDUOS HOSPITALARES</t>
  </si>
  <si>
    <t>LAVANDERIA</t>
  </si>
  <si>
    <t>MANUTENÇÃO PREDIAL</t>
  </si>
  <si>
    <t>SEGURANÇA PATRIMONIAL/VIGILÂNCIA</t>
  </si>
  <si>
    <t>03.11</t>
  </si>
  <si>
    <t>TELEFONE</t>
  </si>
  <si>
    <t>03.12</t>
  </si>
  <si>
    <t>GÁS NATURAL</t>
  </si>
  <si>
    <t>03.14</t>
  </si>
  <si>
    <t>TRANSPOTE AVANÇADO - AMBULÂNCIA</t>
  </si>
  <si>
    <t>UNIFORMES</t>
  </si>
  <si>
    <t>TOTAL (C)</t>
  </si>
  <si>
    <t>GERENCIAIS E ADMINISTRATIVAS</t>
  </si>
  <si>
    <t xml:space="preserve">ASSESSORIA JURÍDICA </t>
  </si>
  <si>
    <t>AUDITORIAS CONTÁBEIS, FISCAIS E FINANCEIRAS</t>
  </si>
  <si>
    <t>CONTABILIDADE</t>
  </si>
  <si>
    <t>EDUCAÇÃO CONTINUADA</t>
  </si>
  <si>
    <t>MATERIAL DE ESCRITÓRIO</t>
  </si>
  <si>
    <t>TECNOLOGIA DA INFORMAÇÃO</t>
  </si>
  <si>
    <t>04.07</t>
  </si>
  <si>
    <t>TOTAL (D)</t>
  </si>
  <si>
    <t>TOTAIS (A + B + C +D)</t>
  </si>
  <si>
    <t>Atividade Lote I: 0601.10.302.0018.2.032 - Gerenciamento e Manutenção das Unidades de Pronto Atendimento - UPA</t>
  </si>
  <si>
    <t>Elemento de Despesas:3.3.90.39.00- Outros Serviços Terceiros - Pessoa Jurídica</t>
  </si>
  <si>
    <t xml:space="preserve">Fonte de Recurso:FNS/SUS/Próprios             </t>
  </si>
  <si>
    <t>Material e Medicamentos</t>
  </si>
  <si>
    <t>Area de Apoio</t>
  </si>
  <si>
    <t>Gerenciais e Administrativos</t>
  </si>
  <si>
    <t>PENSÃO ALIMENTÍCIA</t>
  </si>
  <si>
    <t>01.10</t>
  </si>
  <si>
    <t>METERIAL DE INFORMÁTICA</t>
  </si>
  <si>
    <t>02.04</t>
  </si>
  <si>
    <t>PARA MANUTENÇÃO PREDIAL</t>
  </si>
  <si>
    <t>02.05</t>
  </si>
  <si>
    <t>PARA EQUIPAMENTOS EM GERAL</t>
  </si>
  <si>
    <t>02.06</t>
  </si>
  <si>
    <t>MATERIAIS DE LIMPEZA</t>
  </si>
  <si>
    <t>02.07</t>
  </si>
  <si>
    <t>SERVIÇOS DE DEDETIZAÇÃO/DESRATIZAÇÃO</t>
  </si>
  <si>
    <t>EXAMES LABORATORIAIS</t>
  </si>
  <si>
    <t>MANUTENÇÃO EQUIPAMENTOS EM GERAL</t>
  </si>
  <si>
    <t>MANUTENÇÃO EQUIPAMENTOS DE INFORMÁTICA</t>
  </si>
  <si>
    <t>MANUTENÇÃO PREVENTIVA E CORRETIVA (ENGENHARIA CLÍNICA)</t>
  </si>
  <si>
    <t>GASES MEDICINAIS</t>
  </si>
  <si>
    <t>ÁGUA/ESGOTO</t>
  </si>
  <si>
    <t>03.19</t>
  </si>
  <si>
    <t>03.20</t>
  </si>
  <si>
    <t>03.21</t>
  </si>
  <si>
    <t>SERVIÇOS MÉDICOS</t>
  </si>
  <si>
    <t>03.22</t>
  </si>
  <si>
    <t>LOCAÇÃO DE EQUIPAMENTOS EM GERAL</t>
  </si>
  <si>
    <t>03.23</t>
  </si>
  <si>
    <t>LOCAÇÃO DE EQUIPAMENTOS DE INFORMÁTICA</t>
  </si>
  <si>
    <t>03.24</t>
  </si>
  <si>
    <t>LOCAÇÃO PREDIAL</t>
  </si>
  <si>
    <t>03.25</t>
  </si>
  <si>
    <t>03.26</t>
  </si>
  <si>
    <t>FRETES</t>
  </si>
  <si>
    <t>03.27</t>
  </si>
  <si>
    <t>ISS</t>
  </si>
  <si>
    <t>03.28</t>
  </si>
  <si>
    <t>PIS/COFINS/CSLL</t>
  </si>
  <si>
    <t>03.29</t>
  </si>
  <si>
    <t>INSS SOBRE PRESTAÇÃO DE SERVIÇOS</t>
  </si>
  <si>
    <t>03.30</t>
  </si>
  <si>
    <t>IR SOBRE PRESTAÇÃO DE SERVIÇOS</t>
  </si>
  <si>
    <t>03.31</t>
  </si>
  <si>
    <t>03.32</t>
  </si>
  <si>
    <t>TARIFAS BANCÁRIAS</t>
  </si>
  <si>
    <t>04.09</t>
  </si>
  <si>
    <t>RATEIO DAS DESPESAS DA SEDE DA CONTRATADA</t>
  </si>
  <si>
    <t>04.10</t>
  </si>
  <si>
    <t>Junho</t>
  </si>
  <si>
    <t>PERÍODO DE REFERÊNCIA: JUNHO/2021</t>
  </si>
  <si>
    <t>A - SALDO CONFORME EXTRATO BANCÁRIO EM 01/06/2021 a 30/06/2021</t>
  </si>
  <si>
    <t>ABSKAN COMERCIO E INDUSTRIA DE ALIMENTOS LTDA</t>
  </si>
  <si>
    <t>AC2F PROD HOSPITALARES</t>
  </si>
  <si>
    <t>AGUA E SECO LAVANDERIAS LTDA</t>
  </si>
  <si>
    <t>AMORIM ASSESSORIA CONTABIL EIRELLI</t>
  </si>
  <si>
    <t>ART CONTABIL SERVICOS ESTRATEGICOS LTDA</t>
  </si>
  <si>
    <t>ASTHAMED COM. PROD EQUIP HOSP</t>
  </si>
  <si>
    <t>AZEVEDO, DOS REIS ADVOGADOS &amp; ASSOCIADOS</t>
  </si>
  <si>
    <t>BANCO BRADESCO</t>
  </si>
  <si>
    <t>BD DISTRIBUIDORA DE MEDICAMENTOS E MATERIAL HOSPIT</t>
  </si>
  <si>
    <t>BIONEXO DO BRASIL S.A</t>
  </si>
  <si>
    <t>BIOXXI SERVIÇOS DE ESTERILIZAÇÃO LTDA</t>
  </si>
  <si>
    <t>BLESSING MEDICINA LABORATORIAL E DIAGNOSTICO</t>
  </si>
  <si>
    <t>CAMINHAS S COMERCIAL LTDA</t>
  </si>
  <si>
    <t>CANAA EQUIPAMENTOS DE COMBATE A INCENDIO LTDA</t>
  </si>
  <si>
    <t>CIRURGICA FERNANDES C.MAT.CIR.HO.SO.LTDA</t>
  </si>
  <si>
    <t>CJF ASSESSORIA EM SEGURANÇA</t>
  </si>
  <si>
    <t xml:space="preserve">COMERCIAL RIO MEDICAMENTOS E MATERIAIS CIRURGICOS LTDA </t>
  </si>
  <si>
    <t>CONFIANCA DISTRIBUIDORA DE PRODUTOS LIMITADA</t>
  </si>
  <si>
    <t>CONVICTA AUDITORES INDEPENDENTES S/S</t>
  </si>
  <si>
    <t>COPOPEL COMERCIO DE ARTIGOS DESCARTAVEIS, HIGIENE E LIMPEZA LTDA</t>
  </si>
  <si>
    <t xml:space="preserve">CORPHO COMERCIO PRODUTOS HOSPITALARES </t>
  </si>
  <si>
    <t>EASY POWER COM DE MAQ E EQUIPAMENTOS</t>
  </si>
  <si>
    <t>ESPECIFARMA</t>
  </si>
  <si>
    <t>ESPECIFARMA COM DE MEDICAMENTOS E PRO HOSPITALARES LTDA </t>
  </si>
  <si>
    <t>EVERALDO FONSECA DA SILVA</t>
  </si>
  <si>
    <t>F V B COMERCIO E SERVICOS DE MAQUINAS LTDA</t>
  </si>
  <si>
    <t>FENAGUI COMERCIO DE MATERIAIS DESCARTAVEIS</t>
  </si>
  <si>
    <t>FORM BOB PAPEIS LTDA</t>
  </si>
  <si>
    <t>FP RESTAURANTE E COMERCIO DE ALIMENTOS</t>
  </si>
  <si>
    <t>32.755.131/0001-75</t>
  </si>
  <si>
    <t>FUTURA DIST. DE MED E PRODUTOS</t>
  </si>
  <si>
    <t>17.700.763/0001-48</t>
  </si>
  <si>
    <t>G A REINOSO SERVICOS DE INFORMATICA</t>
  </si>
  <si>
    <t>GAG ADVOGADOS ASSOCIADOS</t>
  </si>
  <si>
    <t>GILMAR OLIVEIRA</t>
  </si>
  <si>
    <t>HOSPIDATA S/S LTDA</t>
  </si>
  <si>
    <t>ILAND COMERCIO E SERVICOS DE INFORMATICA LTDA</t>
  </si>
  <si>
    <t>LINDE GASES LTDA</t>
  </si>
  <si>
    <t>LP FARMA COMERCIO, IMPORTACAO, EXPORTACAO E DISTRIBUIDORA DE PRODUTOS HOSPITALARES LTDA</t>
  </si>
  <si>
    <t>LPFARMA</t>
  </si>
  <si>
    <t>LUVIAL DISTRIBUIDORA COM.VAR PROD LIMPEZA LTDA</t>
  </si>
  <si>
    <t>M M COMERCIO ATACADISTA DE ALIMENTOS E LAVANDERIA LTDA</t>
  </si>
  <si>
    <t>MED CENTER COMERCIAL LTDA</t>
  </si>
  <si>
    <t>00.874.929/0001-40</t>
  </si>
  <si>
    <t>MEGA MIX RIO COMERCIO E SERVICOS LTDA</t>
  </si>
  <si>
    <t>MINISTERIO DA FAZENDA - DARF COD 5952</t>
  </si>
  <si>
    <t>MINISTERIO DA FAZENDA - IR</t>
  </si>
  <si>
    <t>MINISTERIO DA FAZENDA - IRRF</t>
  </si>
  <si>
    <t>NEO TECNOLOGIA DA INFORMATICA EIRELI</t>
  </si>
  <si>
    <t>NOSDE DO BRASIL INDUSTRIA E COMERCIO DE METAIS LTDA</t>
  </si>
  <si>
    <t>OREGON FARMACEUTICA LTDA</t>
  </si>
  <si>
    <t>PAPER RIO COMERCIO DE ARTIGOS DE PAPELARIA</t>
  </si>
  <si>
    <t>PREFEITURA DA CIDADE DO RJ</t>
  </si>
  <si>
    <t>PRO-RAD CONSULTORES EM RADIOPROTECAO S/S LTDA</t>
  </si>
  <si>
    <t>R A BONATO SERVICOS DE DEDETIZACAO</t>
  </si>
  <si>
    <t>REVAL ATACADAO DE PAPELARIA LTDA</t>
  </si>
  <si>
    <t>RM SCAN SERVICOS MEDICOS LTDA</t>
  </si>
  <si>
    <t>SAN MONTEC ELETRONICA LTDA ME</t>
  </si>
  <si>
    <t>SANCHES E TELLES COMERCIO E SERVICOS DE PRODUTOS DE LIMPEZA EM GERAL LTDA</t>
  </si>
  <si>
    <t>SERVIOESTE RIO DE JANEIRO LTDA</t>
  </si>
  <si>
    <t>SOLUMED DISTRIBUIDORA DE MEDICAMENTOS E PRODUTOS PARA SAUDE LTDA</t>
  </si>
  <si>
    <t>SONIPREV PREVENCAO E DIAGNOSTICO LTDA</t>
  </si>
  <si>
    <t>STOCK MED DIST. DE PROD FARMACEUTICOS LTDA</t>
  </si>
  <si>
    <t>V H &amp;amp; M PAPELARIA  E INFORMATICA LTDA</t>
  </si>
  <si>
    <t>VGMED COM. DE MATERIAL HOSPITALAR</t>
  </si>
  <si>
    <t>VH E M PAPELARIA INFORMATICA LTDA</t>
  </si>
  <si>
    <t>VIP SERVICE TRANSPORTES E LOCACOES LTDA</t>
  </si>
  <si>
    <t>CACD RADIOLOGIA LTDA</t>
  </si>
  <si>
    <t>CLARO S.A</t>
  </si>
  <si>
    <t>GUIA DA PREVIDENCIA SOCIAL - GPS</t>
  </si>
  <si>
    <t>AC2F PRODUTOS HOSPITALARES LTDA</t>
  </si>
  <si>
    <t>ÁGUA E SECO LAVANDERIAS LTDA - EPP</t>
  </si>
  <si>
    <t>AMORIM ASSESSORIA CONTABIL EIRELI</t>
  </si>
  <si>
    <t>23.258.605/0001-82</t>
  </si>
  <si>
    <t>BD DISTRIBUIDORA DE MEDICAMENTOS E MATERIAL</t>
  </si>
  <si>
    <t>BIONEXO DO BRASIL S A</t>
  </si>
  <si>
    <t>04.069.709/0001-02</t>
  </si>
  <si>
    <t>CAMINHAS COMERCIAL LTDA</t>
  </si>
  <si>
    <t>CIRURGICA FERNANDES C. MAT CIR. HO. SO LTDA</t>
  </si>
  <si>
    <t>CJF ASSESSORIA EM SEGURANÇA DO TRABALHO E SAÚDE OCUPACIONAL LTDA ME</t>
  </si>
  <si>
    <t>F V B COMERCIO E SERVIÇOS DE MAQUINAS LTDA</t>
  </si>
  <si>
    <t>06.022.597/0001-51</t>
  </si>
  <si>
    <t>FP RESTAURANTES E COMERCIO DE ALIMENTOS EIRELI ME</t>
  </si>
  <si>
    <t>FUTURA DISTRIBUIDORA DE MEDICAMENTOS</t>
  </si>
  <si>
    <t>G A G ADVOGADOS ASSOCIADOS</t>
  </si>
  <si>
    <t>17.391.989/0001-03</t>
  </si>
  <si>
    <t>NEO TECNOLOGIA DA INFORMÁTICA LTDA</t>
  </si>
  <si>
    <t>OREGON FARMACEUTICA</t>
  </si>
  <si>
    <t>PREFEITURA DA CIDADE DO RIO DE JANEIRO - ISS</t>
  </si>
  <si>
    <t>29.138.328/0001-50</t>
  </si>
  <si>
    <t>PRO-RAD CONSULTORES EM RADIOPROTEÇÃO S/S LTDA</t>
  </si>
  <si>
    <t>S A N MONTEC ELETRONICA LTDA ME</t>
  </si>
  <si>
    <t>03.400.526/0001-57</t>
  </si>
  <si>
    <t>SANCHES E TELLES</t>
  </si>
  <si>
    <t>SONIPREV PREVENÇÃO E DIAGNOSTICO LTDA</t>
  </si>
  <si>
    <t>V H &amp;amp;M PAPELARIA</t>
  </si>
  <si>
    <t>VIP SERVICE TRANSPORTES E LOCAÇÕES</t>
  </si>
  <si>
    <t>CACD RADIOLOGIA</t>
  </si>
  <si>
    <t>31.763.090/0001-04</t>
  </si>
  <si>
    <t>DISTRICENTER - CENTRI DE DISTRIB. DE MAT. DE LIMPEZA EIRELI</t>
  </si>
  <si>
    <t>22.826.574/0001-56</t>
  </si>
  <si>
    <t>NEUROPHOTO EQUIPAMENTOS LTDA</t>
  </si>
  <si>
    <t>01.264.420/0001-48</t>
  </si>
  <si>
    <t>SEMEAR DISTRIBUIDORA</t>
  </si>
  <si>
    <t>10.269.296/0001-02</t>
  </si>
  <si>
    <t>BRUNO DE GOES GERBASE 03635143413</t>
  </si>
  <si>
    <t>34.512.073/0001-84</t>
  </si>
  <si>
    <t>BRASTEINER 2000 COMERCIO E LOCAÇÃO DE CONTEINERES LTDA</t>
  </si>
  <si>
    <t>07.026.132/0002-12</t>
  </si>
  <si>
    <t>VITAI SOLUÇÕES LTDA</t>
  </si>
  <si>
    <t>01.790.382/0001-67</t>
  </si>
  <si>
    <t>GERBASE ARRUDA E GAZZANEO ADVOGADOS ASSOCIADOS</t>
  </si>
  <si>
    <t>17.391.998/0001-03</t>
  </si>
  <si>
    <t>PAGAMENTO FUNCIONÁRIOS</t>
  </si>
  <si>
    <t>12.955.134/0001-45</t>
  </si>
  <si>
    <t>GOVERNO DE ESTADO DO RIO DE JANEIRO</t>
  </si>
  <si>
    <t>42.498.600/0001-71</t>
  </si>
  <si>
    <t>INSTITUTO DIVA ALVES DO BRASIL</t>
  </si>
  <si>
    <t>BX AUTOMATICA APLICACOES</t>
  </si>
  <si>
    <t>COMERCIAL CIRURGICA RIOCLARENSE LTDA</t>
  </si>
  <si>
    <t>67.729.178/0004-91</t>
  </si>
  <si>
    <t>AVANTE BRASIL COMERCIO EIRELI</t>
  </si>
  <si>
    <t>22.706.161/0001-38</t>
  </si>
  <si>
    <t>DISTRICENTER - CENTRO DE DISTRIB.</t>
  </si>
  <si>
    <t>R L J IGUACUANO COM. DE MATERIAIS DE ESCRITORIO LTDA ME</t>
  </si>
  <si>
    <t>05.120.086/0001-00</t>
  </si>
  <si>
    <t>PISOM DISTRIBUIDORA E COM DE PROD EIRELI ME</t>
  </si>
  <si>
    <t>22.758.378/0001-91</t>
  </si>
  <si>
    <t>TOKIO MARINE SEGURADORA S A</t>
  </si>
  <si>
    <t>33.164.021/0001-00</t>
  </si>
  <si>
    <t>BRADESCO - RESGATE INVEST FACIL</t>
  </si>
  <si>
    <t>60.746.948/0633-86</t>
  </si>
  <si>
    <t>BRADESCO</t>
  </si>
  <si>
    <t>BRADESCO - BLOQUEIO JUDICIAL</t>
  </si>
  <si>
    <t>BRADESCO - TRANSFERÊNCIA JUDICIAL</t>
  </si>
  <si>
    <t>BRADESCO - APLIC INVEST FACIL</t>
  </si>
  <si>
    <t>BRADESCO - DESBLOQUEIO JUDICIAL</t>
  </si>
  <si>
    <t>PREFEITURA MUNICIPAL DE DUQUE DE CAXIAS</t>
  </si>
  <si>
    <t>HELPMED SERVIÇOS EM SAÚDE S/S LTDA</t>
  </si>
  <si>
    <t>28.428.759/0001-99</t>
  </si>
  <si>
    <t>AZEVEDO DOS REIS ADVOGADOS ASSOCIADOS</t>
  </si>
  <si>
    <t>05.957.860/0001-31</t>
  </si>
  <si>
    <t>LOCATECH</t>
  </si>
  <si>
    <t>07.366.296/0001-08</t>
  </si>
  <si>
    <t>SEPARAR PRODUTOS E SERVICOS LTDA</t>
  </si>
  <si>
    <t>03.184.220/0001-00</t>
  </si>
  <si>
    <t>MITSUKAWA BRASIL COMERCIAL EIRELI ME</t>
  </si>
  <si>
    <t>10.634.531/0002-70</t>
  </si>
  <si>
    <t>MARGARIZO E SANCHES COMERCIO E SERVIÇOS DE PRODUTOS</t>
  </si>
  <si>
    <t>24.178.617/0001-60</t>
  </si>
  <si>
    <t>GILMAR DOS SANTOS OLIVEIRA</t>
  </si>
  <si>
    <t>677.560.345-20</t>
  </si>
  <si>
    <t>COSTA CAMARGO COM. DE PRODUTOS HOSPITALARES LTDA</t>
  </si>
  <si>
    <t>36.325.157/0001-34</t>
  </si>
  <si>
    <t>PAGAMENTO DE FUNCIONÁRIOS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</si>
  <si>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</si>
  <si>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</si>
  <si>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</si>
  <si>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</si>
  <si>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</si>
  <si>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</si>
  <si>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</si>
  <si>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</si>
  <si>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ROSILENE PEREIRA DE OLIVEIRA</t>
  </si>
  <si>
    <t>003.897.597-16</t>
  </si>
  <si>
    <t>LABORATÓRIO BIOMÉDICO</t>
  </si>
  <si>
    <t>13.508.772/0001-80</t>
  </si>
  <si>
    <t>MARIA EDUARDA MACHADO GOMES</t>
  </si>
  <si>
    <t>172.162.237-30</t>
  </si>
  <si>
    <t>ANBIOTON IMPORTADORA LTDA</t>
  </si>
  <si>
    <t>11.260.846/0001-75</t>
  </si>
  <si>
    <t>SOGAMAX DISTRIB. DE PROD. FARMACEUTICOS LTDA</t>
  </si>
  <si>
    <t>00.857.492/0001-36</t>
  </si>
  <si>
    <t>FP RESTAURANTE E COMERCIO DE ALIMENTOS EIRELI ME</t>
  </si>
  <si>
    <t>LUVIAL DISTRIBUIDORA</t>
  </si>
  <si>
    <t>21.526.341/0001-75</t>
  </si>
  <si>
    <t>COSTA E CAMARGO COM. DE PROD. HOSP. LTDA</t>
  </si>
  <si>
    <t>DIMAS DE MELO PIMENTA SISTEMAS</t>
  </si>
  <si>
    <t>61.099.008/0030-86</t>
  </si>
  <si>
    <t>CONTA AZUL SOFTWARE LTDA</t>
  </si>
  <si>
    <t>05.206.246/0001-38</t>
  </si>
  <si>
    <t xml:space="preserve">STOCK MED DISTRIBUIDORA DE PRODUTOS FARMACEUTICOS </t>
  </si>
  <si>
    <t>20.650.862/0001-77</t>
  </si>
  <si>
    <t>LABORATÓRIO BIOMÉDICO LB LTDA</t>
  </si>
  <si>
    <t>CARMEN LORENA DA SILVA VASCONCELOS</t>
  </si>
  <si>
    <t>822.385.535-68</t>
  </si>
  <si>
    <t>COMERCIAL CIRUGICA RIOCLARENSE LTDA</t>
  </si>
  <si>
    <t>SOLUMED DISTR. MED PROD SAUDE LTDA</t>
  </si>
  <si>
    <t>11.896.538/0001-42</t>
  </si>
  <si>
    <t>N I PRODUTOS HOSPITALARES LTDA</t>
  </si>
  <si>
    <t>29.601.926/0001-42</t>
  </si>
  <si>
    <t>REVAL ATACADO DE PAPELARIA</t>
  </si>
  <si>
    <t>52.434.156/0001-84</t>
  </si>
  <si>
    <t>CLARO S A</t>
  </si>
  <si>
    <t>40.432.544/0062-69</t>
  </si>
  <si>
    <t>C A C D RADIOLOGIA LTDA</t>
  </si>
  <si>
    <t>RIO CAR - FERTRANSPOR</t>
  </si>
  <si>
    <t>33.747.288/0001-11</t>
  </si>
  <si>
    <t>PRO-RAD CONSULTORIA</t>
  </si>
  <si>
    <t>UPA DUQUE DE CAXIAS</t>
  </si>
  <si>
    <t>SEPARAR PRODUTOS E SERVIÇOS LTDA</t>
  </si>
  <si>
    <t>ANDERSON DA SILVA MONTEIRO</t>
  </si>
  <si>
    <t>079.569.107-65</t>
  </si>
  <si>
    <t>FÁBIO MENDES LOPES</t>
  </si>
  <si>
    <t>151.747.597-08</t>
  </si>
  <si>
    <t>JOSE ANTONIO DA SILVA FILHO</t>
  </si>
  <si>
    <t>380.836.475-00</t>
  </si>
  <si>
    <t>B X AUTOMATICA APLICACOES</t>
  </si>
  <si>
    <t>RESGATE INVEST FACIL</t>
  </si>
  <si>
    <t>LUCAS DE GOÉS GERBASE</t>
  </si>
  <si>
    <t>FEDERACAO DAS EMPRESAS DE TRANSPORTES DE PASSAGEIROS DO ESTADO DO RIO DE JANEIRO - FETRANSPOR</t>
  </si>
  <si>
    <t>ESPECIFARMA COMERCIO DE MEDICAMENTOS E PROD. HOSPI</t>
  </si>
  <si>
    <t>SANCHES E TELLES COMERCIO E SERVIÇOS DE PRODUTOS</t>
  </si>
  <si>
    <t>04.196.935/0008-12</t>
  </si>
  <si>
    <t>VALDEVINA TEIXEIRA LOPES FILHA</t>
  </si>
  <si>
    <t>995.443.347-34</t>
  </si>
  <si>
    <t>LEANDRA PRISCILA SILVA DE OLIVEIRA</t>
  </si>
  <si>
    <t>099.422.287-48</t>
  </si>
  <si>
    <t>LUCIANA CARMEN DE ARAUJO</t>
  </si>
  <si>
    <t>041.274.057-59</t>
  </si>
  <si>
    <t>CELIA KRISTINA MARTINS DOS SANTOS</t>
  </si>
  <si>
    <t>078.407.837-83</t>
  </si>
  <si>
    <t>ADRIANA CHAVES DO ROSARIO FERREIRA</t>
  </si>
  <si>
    <t>070.490.837-98</t>
  </si>
  <si>
    <t>MARIA DE OLIVEIRA SIQUEIRA</t>
  </si>
  <si>
    <t>020.484.797-40</t>
  </si>
  <si>
    <t>TARCILA SOARES OLIVEIRA DE SOUZA ALBERICO</t>
  </si>
  <si>
    <t>132.498.297-73</t>
  </si>
  <si>
    <t>CARLOS EDUARDO DA CONCEIÇÃO</t>
  </si>
  <si>
    <t>108.243.447-74</t>
  </si>
  <si>
    <t>WANDERLICE FERREIRA DO PRADO</t>
  </si>
  <si>
    <t>136.515.587-03</t>
  </si>
  <si>
    <t>JORCELEA DO CARMO E SILVA</t>
  </si>
  <si>
    <t>899.335.757-91</t>
  </si>
  <si>
    <t>GOLDEN DISTRIBUIDORA LTDA</t>
  </si>
  <si>
    <t>JEAN PIERRE PEREIRA JACINTO</t>
  </si>
  <si>
    <t>138.176.797-42</t>
  </si>
  <si>
    <t>PRISCILA DOS SANTOS VIEIRA</t>
  </si>
  <si>
    <t>122.640.867-26</t>
  </si>
  <si>
    <t>ANA CLAUDIA VIEIRA DE OLIVEIRA</t>
  </si>
  <si>
    <t>037.364.687-92</t>
  </si>
  <si>
    <t xml:space="preserve">MARILDA APARECIDA PAULINO </t>
  </si>
  <si>
    <t>823.690.036-34</t>
  </si>
  <si>
    <t>WILLIAM MARINHO LUCAS</t>
  </si>
  <si>
    <t>989.297.047-00</t>
  </si>
  <si>
    <t>ANTÔNIA ARAUJO DE FARIAS</t>
  </si>
  <si>
    <t>769.369.617-20</t>
  </si>
  <si>
    <t>MARCILON SANTOS DE SOUZA</t>
  </si>
  <si>
    <t>016.106.937-10</t>
  </si>
  <si>
    <t>MARIANA GOMES DE OLIVEIRA</t>
  </si>
  <si>
    <t>078.386.577-50</t>
  </si>
  <si>
    <t>ALINE ROCHA GONÇALVES</t>
  </si>
  <si>
    <t>076.734.957-16</t>
  </si>
  <si>
    <t>DENILZA LEMOS COSTA</t>
  </si>
  <si>
    <t>507.322.697-68</t>
  </si>
  <si>
    <t>CILZETE MARIA DA SILVA</t>
  </si>
  <si>
    <t>025.238.184-00</t>
  </si>
  <si>
    <t>PAULO HENRIQUE ANTUNES DA SILVA</t>
  </si>
  <si>
    <t>018.456.187-69</t>
  </si>
  <si>
    <t>MILENE DA SILVA</t>
  </si>
  <si>
    <t>051.398.527-13</t>
  </si>
  <si>
    <t>JCM NITEROI REFRIGERAÇÃO LTDA</t>
  </si>
  <si>
    <t>08.824.171/0001-47</t>
  </si>
  <si>
    <t>VOLGEN HOSPITALAR LTDA ME</t>
  </si>
  <si>
    <t>14.229.337/0001-80</t>
  </si>
  <si>
    <t>UPA BOTAFOGO</t>
  </si>
  <si>
    <t>12.955.134/0006-50</t>
  </si>
  <si>
    <t>CONTECOM DIST. DE MATERIIAL DE LIMP. E DESC.</t>
  </si>
  <si>
    <t>26.214.141/0001-09</t>
  </si>
  <si>
    <t>PONTO MAIS</t>
  </si>
  <si>
    <t>23.863.463/0001-82</t>
  </si>
  <si>
    <t>AGILIZE DIST PROD DE LIMPEZA EIRELI ME</t>
  </si>
  <si>
    <t>28.529.175/0001-00</t>
  </si>
  <si>
    <t>VIVIAN MOREIRA</t>
  </si>
  <si>
    <t>089.282.377-18</t>
  </si>
  <si>
    <t>KOLOMAN CONTROLE DE PRAGAS URBANAS LTDA ME</t>
  </si>
  <si>
    <t>02.858.244/0001-35</t>
  </si>
  <si>
    <t>SATÉLITE COM DE MAT DE ESC DE LIMP INF. LTDA</t>
  </si>
  <si>
    <t>13.369.407/0001-32</t>
  </si>
  <si>
    <t>EDVALDO FREITAS PINHEIRO</t>
  </si>
  <si>
    <t>13.250.500/0001-23</t>
  </si>
  <si>
    <t>CAIO LUIZ OLIVEIRA DOS SANTOS</t>
  </si>
  <si>
    <t>102.817.934-09</t>
  </si>
  <si>
    <t>CAIXA ECONOMICA</t>
  </si>
  <si>
    <t>00.360.305/0001-04</t>
  </si>
  <si>
    <t>MARCIA MARTINS PESSOA</t>
  </si>
  <si>
    <t>051.551.057-22</t>
  </si>
  <si>
    <t>CAROLINA FERREIRA MENEZES</t>
  </si>
  <si>
    <t>094.091.507-36</t>
  </si>
  <si>
    <t>REFRIGERAÇÃO DUFRIO COMERCIO E IMPORTAÇÃO LTDA</t>
  </si>
  <si>
    <t>01.754.239/0005-43</t>
  </si>
  <si>
    <t>GAMA MED 13 COMERCIO E SERVCOS EIRELI</t>
  </si>
  <si>
    <t>04.981.484/0001-58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</si>
  <si>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</si>
  <si>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</si>
  <si>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</si>
  <si>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</si>
  <si>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</si>
  <si>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</si>
  <si>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</si>
  <si>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25.035.004/0001-36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</si>
  <si>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</si>
  <si>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</si>
  <si>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</si>
  <si>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</si>
  <si>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</si>
  <si>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</si>
  <si>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EVANDRO SILVA NOGUEIRA</t>
  </si>
  <si>
    <t>BANCO DO BRASIL</t>
  </si>
  <si>
    <t>00.000.000/1409-53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</si>
  <si>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</si>
  <si>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</si>
  <si>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</si>
  <si>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</si>
  <si>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</si>
  <si>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</si>
  <si>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</si>
  <si>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</si>
  <si>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</si>
  <si>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</si>
  <si>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</si>
  <si>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</si>
  <si>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</si>
  <si>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</si>
  <si>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</si>
  <si>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</si>
  <si>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</si>
  <si>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</si>
  <si>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</si>
  <si>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</si>
  <si>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</si>
  <si>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</si>
  <si>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</si>
  <si>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</si>
  <si>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</si>
  <si>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</si>
  <si>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</si>
  <si>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</si>
  <si>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</si>
  <si>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</si>
  <si>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</si>
  <si>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</si>
  <si>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</si>
  <si>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</si>
  <si>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</si>
  <si>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</si>
  <si>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</si>
  <si>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</si>
  <si>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</si>
  <si>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</si>
  <si>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</si>
  <si>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</si>
  <si>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</si>
  <si>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</si>
  <si>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</si>
  <si>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</si>
  <si>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</si>
  <si>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</si>
  <si>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</si>
  <si>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</si>
  <si>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</si>
  <si>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</si>
  <si>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RODRIGO GONÇALVES GOMES</t>
  </si>
  <si>
    <t>116.076.337-28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</si>
  <si>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</si>
  <si>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</si>
  <si>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</si>
  <si>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</si>
  <si>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</si>
  <si>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</si>
  <si>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</si>
  <si>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</si>
  <si>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</si>
  <si>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</si>
  <si>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</si>
  <si>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</si>
  <si>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</si>
  <si>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</si>
  <si>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 xml:space="preserve">115.604.967-97 </t>
  </si>
  <si>
    <t>DOCTOR VIP SERVIÇOS MÉDICOS LTDA</t>
  </si>
  <si>
    <t>26.129.034/0004-17</t>
  </si>
  <si>
    <t>NOVA RODOVIA ALIMENTAÇÃO</t>
  </si>
  <si>
    <t>09.077.954/0001-45</t>
  </si>
  <si>
    <t>RADIOLOGIA EM FOCO</t>
  </si>
  <si>
    <t>26.069.744/0001-56</t>
  </si>
  <si>
    <t xml:space="preserve">TAVARES E FILHO COMERCIO DE PRODUTOS ALIMENTÍCIOS </t>
  </si>
  <si>
    <t>36.040.751/0001-89</t>
  </si>
  <si>
    <t>BRAÇO FORTE SERVIÇO DE SEGURANÇA PATRIMONIAL</t>
  </si>
  <si>
    <t>35.497.356/0001-67</t>
  </si>
  <si>
    <t>PMB ORTOPEDIA RJ LTDA</t>
  </si>
  <si>
    <t>35.271.438/0001-99</t>
  </si>
  <si>
    <t>PREFEITURA MUNICIPAL DE QUEIMADOS</t>
  </si>
  <si>
    <t>39.485.412/0001-02</t>
  </si>
  <si>
    <t>JULIE ANNE DA SILVA CORDEIRO</t>
  </si>
  <si>
    <t>137.554.737-20</t>
  </si>
  <si>
    <t>MARCELE GONÇALVES DOS REIS</t>
  </si>
  <si>
    <t>098.218.257-02</t>
  </si>
  <si>
    <t>PEDRO HENRIQUE RODRIGUES FER</t>
  </si>
  <si>
    <t>184.957.917-22</t>
  </si>
  <si>
    <t>ANDRE LUIS DO DESTERRO</t>
  </si>
  <si>
    <t>036.701.077-11</t>
  </si>
  <si>
    <t>KAENA OLIVEIRA ANTINHO</t>
  </si>
  <si>
    <t>151.958.897-67</t>
  </si>
  <si>
    <t>SANDRA ALVIM DA SILVA</t>
  </si>
  <si>
    <t>779.526.937-00</t>
  </si>
  <si>
    <t>CIRO MARTINS ALVES PENNA</t>
  </si>
  <si>
    <t>037.654.997-14</t>
  </si>
  <si>
    <t>BRUNO SOUSA</t>
  </si>
  <si>
    <t>094.362.507-62</t>
  </si>
  <si>
    <t>ALLAN ESTEVES DE ARAUJO</t>
  </si>
  <si>
    <t>145.406.487-05</t>
  </si>
  <si>
    <t>PRISCILA DE SOUZA MARTELLO</t>
  </si>
  <si>
    <t>082.494.677-44</t>
  </si>
  <si>
    <t>LUIZ CARLOS DE AQUINO FERREIRA</t>
  </si>
  <si>
    <t>090.480.617-09</t>
  </si>
  <si>
    <t>PRISCILA DA SILVA CASTRO</t>
  </si>
  <si>
    <t>088.358.917-60</t>
  </si>
  <si>
    <t>ANA BEATRIZ DOS SANTOS VIEIRA</t>
  </si>
  <si>
    <t>178.838.697-36</t>
  </si>
  <si>
    <t>FABIANA RIBEIRO DA SILVA</t>
  </si>
  <si>
    <t>092.606.727-32</t>
  </si>
  <si>
    <t>VALDIRENE MARQUES DA SILVA</t>
  </si>
  <si>
    <t>088.757.627-32</t>
  </si>
  <si>
    <t>MARIA DE FATIMA CARDOSO DA SILVA</t>
  </si>
  <si>
    <t>005.790.487-13</t>
  </si>
  <si>
    <t>JEAN ANDRADE MENEZES</t>
  </si>
  <si>
    <t>148.511.707-00</t>
  </si>
  <si>
    <t>LEANDRO JERONIMO DOS SANTOS</t>
  </si>
  <si>
    <t>101.855.977-93</t>
  </si>
  <si>
    <t>CICERO SANT ANNA DE PAULA</t>
  </si>
  <si>
    <t>036.070.317-89</t>
  </si>
  <si>
    <t>FELIPE FIGUEIREDO PEREIRA</t>
  </si>
  <si>
    <t>106.682.107-02</t>
  </si>
  <si>
    <t>PAULO GUIMARAES MENDES</t>
  </si>
  <si>
    <t>113.056.447-94</t>
  </si>
  <si>
    <t>ADRIANA SILVA DA SILVA</t>
  </si>
  <si>
    <t>021.582.817-82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</si>
  <si>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</si>
  <si>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</si>
  <si>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</si>
  <si>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</si>
  <si>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</si>
  <si>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</si>
  <si>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</si>
  <si>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</si>
  <si>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</si>
  <si>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</si>
  <si>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</si>
  <si>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</si>
  <si>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</si>
  <si>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</si>
  <si>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</si>
  <si>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</si>
  <si>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</si>
  <si>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</si>
  <si>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</si>
  <si>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</si>
  <si>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</si>
  <si>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</si>
  <si>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</si>
  <si>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</si>
  <si>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</si>
  <si>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RAFAELA MOTTA DE PONTES</t>
  </si>
  <si>
    <t>119.569.957-30</t>
  </si>
  <si>
    <t>MEDIPLUS SERVICOS MEDICOS LTDA</t>
  </si>
  <si>
    <t>27.243.049/0001-21</t>
  </si>
  <si>
    <t>084.657.737-26</t>
  </si>
  <si>
    <t>STOCK MED DISTRIBUIDORA DE PRODUTOS FARMACEUTICOS</t>
  </si>
  <si>
    <t>MSERV SAÚDE LTDA</t>
  </si>
  <si>
    <t>35.380.944/0001-16</t>
  </si>
  <si>
    <t>MITSUKAWA BRASIL COMERCIAL EIRELI</t>
  </si>
  <si>
    <t>BRAVO ASSESSORIA E SERVIÇOS EMPRESARIAIS LTDA</t>
  </si>
  <si>
    <t>07.231.868/00001-41</t>
  </si>
  <si>
    <t>ECO EMPRESA DE CONSULTORIA E ORGANIZAÇÃO LTDA</t>
  </si>
  <si>
    <t>39.185.269/0001-25</t>
  </si>
  <si>
    <t>NARCOMINAS ASSISTENCIA TECNICA LTDA</t>
  </si>
  <si>
    <t>04.740.449/0001-47</t>
  </si>
  <si>
    <t>ATIVA MEDICO CIRURGICA LTDA</t>
  </si>
  <si>
    <t>09.182.725/0001-12</t>
  </si>
  <si>
    <t>BIOXXI SERVIÇO DE ESTERILIZAÇÃO LTDA</t>
  </si>
  <si>
    <t>VIP SERVICE TRANSPORTES E LOCAÇÕES LTDA</t>
  </si>
  <si>
    <t>VITAI SOLUÇÕES S/A</t>
  </si>
  <si>
    <t>NEO TECNOLOGIA DA INFORMÁTICA EIRELI</t>
  </si>
  <si>
    <t>RADIOLOGIA EM FOCO LTDA</t>
  </si>
  <si>
    <t>FP RESTAURANTE E COMERCIO DE ALIMENTOS EIRELI</t>
  </si>
  <si>
    <t>KOLOMAN CONTROLE DE PRAGAS URBANAS LTDA - ME</t>
  </si>
  <si>
    <t>Luciana Nascimento de Almeida- Limpclean - Rio Eir</t>
  </si>
  <si>
    <t>EVERALDO DA FONSECA</t>
  </si>
  <si>
    <t>NUTRIMED ALIMENTAÇÃO INDUSTRIAL LTDA</t>
  </si>
  <si>
    <t>02.754.941/0001-46</t>
  </si>
  <si>
    <t>DBV COMERCIO DE MATERIAL HOSPITALAR  LTDA ME</t>
  </si>
  <si>
    <t>17.771.867/0001-43</t>
  </si>
  <si>
    <t>JEOVA JIREH TRANSPORTES BR LTDA</t>
  </si>
  <si>
    <t>20.209.036/0001-97</t>
  </si>
  <si>
    <t>MULTIFARMA COMERCIO E REPRESENTAÇÕES LTDA</t>
  </si>
  <si>
    <t>21.681.325/0001-57</t>
  </si>
  <si>
    <t>SHAMMAH COMERCIO DE MATERIAIS EIRELI</t>
  </si>
  <si>
    <t>29.089.460/0001-10</t>
  </si>
  <si>
    <t>Fluxo Diagnóstico Ltda</t>
  </si>
  <si>
    <t>07.384.701/0001-10.</t>
  </si>
  <si>
    <t>MEDIPLUS SERVIÇOS MÉDICOS LTDA</t>
  </si>
  <si>
    <t>ALPHA LIMP SERVICOS HOSPITALARES EIRELI - ME</t>
  </si>
  <si>
    <t>17.285.236/0001-14</t>
  </si>
  <si>
    <t>MATHEUS CELIO MONTEIRO DE SOUZ</t>
  </si>
  <si>
    <t>ROBERTO MENDES BATISTA</t>
  </si>
  <si>
    <t>PEDRO HENRIQUE RODRIGUES FERREIRA DA SILVA</t>
  </si>
  <si>
    <t>ALEXANDRE ALVES ROBERTO</t>
  </si>
  <si>
    <t>081.724.867-66</t>
  </si>
  <si>
    <t>MEDCIM PRODUTOS HOSPITALARES E SERVICOS LTDA</t>
  </si>
  <si>
    <t>12.212.583/0001-01</t>
  </si>
  <si>
    <t>BRTC CONFECÇÃO E COMERCIO DO VESTUARIO S/A</t>
  </si>
  <si>
    <t>23.316.301/0001-24</t>
  </si>
  <si>
    <t>KATIA NAVARINY FIGUEIREDO</t>
  </si>
  <si>
    <t>016.544.267-09</t>
  </si>
  <si>
    <t>BEST FORCE GERADORES EIRELI</t>
  </si>
  <si>
    <t>23.067.306/0001-60</t>
  </si>
  <si>
    <t>TOP NET BRASIL SERVIÇOS DE TELECOMUNICAÇÃO</t>
  </si>
  <si>
    <t>11.812.715/0001-65</t>
  </si>
  <si>
    <t>VAZ ASSESSORIA E SERVIÇOS COMBINADOS EIRELI - ME</t>
  </si>
  <si>
    <t>26.619.283/0001-48</t>
  </si>
  <si>
    <t>MILLER PRODUTOS E SERVIÇOS EIRELLI</t>
  </si>
  <si>
    <t>33.699.228/0001-70</t>
  </si>
  <si>
    <t>MILLER SERVICOS E PRODUTOS EIRELLI</t>
  </si>
  <si>
    <t>COMPANHIA ESTADUAL DE AGUAS E ESGOTOS CEDAE</t>
  </si>
  <si>
    <t>33.352.394/0001-04</t>
  </si>
  <si>
    <t xml:space="preserve">EDUS MEDICAMENTOS E MATERIAIS CIRURGICOS EIRELI </t>
  </si>
  <si>
    <t>31.381.168/0001-18</t>
  </si>
  <si>
    <t>TKL-IMP. EXP. DE PROD. MED. E HOSP LTDA</t>
  </si>
  <si>
    <t>07.415.627/0004-03</t>
  </si>
  <si>
    <t>FUTURA DISTRIBUIDORA DE MEDICAMENTOS E PRODUTOS DE SAUDE LTDA</t>
  </si>
  <si>
    <t>RUBEN ALVES PEREIRA JUNIOR</t>
  </si>
  <si>
    <t>051.348.267-90</t>
  </si>
  <si>
    <t>MORIA MULTICOMERCIO LTDA-ME</t>
  </si>
  <si>
    <t>08.382.729/0001-81</t>
  </si>
  <si>
    <t>ATOS PHARMA PRODUTOS HOSPITALARES EIRELI</t>
  </si>
  <si>
    <t>16.897.017/0001-23</t>
  </si>
  <si>
    <t>TOP CLEAN COMERCIO E SERVICOS GERAIS LTDA - EIRELI</t>
  </si>
  <si>
    <t>13.986.449/0001-12</t>
  </si>
  <si>
    <t>TOKIO MARINE SEGURADORA S.A.</t>
  </si>
  <si>
    <t>ALIMENTAÇÃO GLOBAL SERVICE EIRELI</t>
  </si>
  <si>
    <t>39.326.707/0003-90</t>
  </si>
  <si>
    <t>SOGAMAX DISTRIBUIDORA DE PRODUTOS FARMACEUTICOS LTDA</t>
  </si>
  <si>
    <t>ONCOTECH HOSPITALAR COMERCIO DE MEDICAMENTOS LTDA</t>
  </si>
  <si>
    <t>10.542.511/0001-99</t>
  </si>
  <si>
    <t>MORIA MULTICOMERCIO LTDA</t>
  </si>
  <si>
    <t>MULTIFARMA COMERCIO E REPRESENTACOES LTDA</t>
  </si>
  <si>
    <t>BD DISTRIBUIDORA DE MEDICAMENTOS E MATERIAL HOSPITALAR LTDA</t>
  </si>
  <si>
    <t>WERBRAN DISTRIBUIDORA DE MEDICAMENTOS LTDA</t>
  </si>
  <si>
    <t>04.372.020/0001-44</t>
  </si>
  <si>
    <t xml:space="preserve">HOSPFAR IND E COM DE PROD HOSP SA </t>
  </si>
  <si>
    <t>26.921.908/0001-21</t>
  </si>
  <si>
    <t>PETAM DISTRIBUIDORA DE MATERIAL DE LIMPEZA LTDA</t>
  </si>
  <si>
    <t>32.708.861/0001-15</t>
  </si>
  <si>
    <t>ROMA DISTRIBUIDORA DE MATERIAIS HOSPITALARES EIRELI</t>
  </si>
  <si>
    <t>34.282.929/0001-72</t>
  </si>
  <si>
    <t xml:space="preserve">TELEMAR NORTE LESTE S/A </t>
  </si>
  <si>
    <t>33.000.118/0001-79</t>
  </si>
  <si>
    <t>VIVA COMERCIO ATACADISTA DE MEDICAMENTOS EIRELI ME</t>
  </si>
  <si>
    <t>10.447.355/0001-87</t>
  </si>
  <si>
    <t>08.382.792/0001-81</t>
  </si>
  <si>
    <t>06.027.816/0002-76</t>
  </si>
  <si>
    <t xml:space="preserve">BELINUTRI DIST. DE MEDICAMENTOS LTDA </t>
  </si>
  <si>
    <t>11.142.575/0001-65</t>
  </si>
  <si>
    <t>FLUXO DIAGNOSTICOS LTDA</t>
  </si>
  <si>
    <t>BIOXXI SERVICOS DE ESTERILIZACAO LTDA</t>
  </si>
  <si>
    <t>COSTA CAMARGO COM. DE PROD. HOSP. LTDA</t>
  </si>
  <si>
    <t>SHAMMAH COMERCIO DE MATERIAIS EIRELI ME</t>
  </si>
  <si>
    <t>MSERV SAUDE LTDA</t>
  </si>
  <si>
    <t>IDEAL FIT CONFECÇOES LTDA</t>
  </si>
  <si>
    <t>32.613.665/0001-67</t>
  </si>
  <si>
    <t>INSTITUTO DIVA ALVES BRASIL</t>
  </si>
  <si>
    <t>ESPECIFARMA COM DE MEDICAMENTOS E PRO HOSPITALARES LTDA</t>
  </si>
  <si>
    <t>ATIVA MÉDICO CIRURGICA EIRELI</t>
  </si>
  <si>
    <t>FENIX MED. E MAT. CIRURGICOS EIRELI</t>
  </si>
  <si>
    <t>04.942.118/0001-90</t>
  </si>
  <si>
    <t>VAZ ASSESSORIA E SERVICOS COMBINADOS EIRELI</t>
  </si>
  <si>
    <t>COMPANHIA ESTADUAL DE ÁGUA E ESGOTO</t>
  </si>
  <si>
    <t>KOLOMAN CONTROLE DE PRAGAS URBANAS LTDA</t>
  </si>
  <si>
    <t>CORPHO COMERCIO PROD HOSPITALARES LTDA</t>
  </si>
  <si>
    <t>HOSPFAR INDUSTRIA E COMERCIO DE PRODUTOS HOSPITALA</t>
  </si>
  <si>
    <t>ALIMENTACAO GLOBAL SERVICE EIRELI</t>
  </si>
  <si>
    <t xml:space="preserve">ONCOTECH HOSPITALAR  COMERCIO DE MEDICAMENTOS </t>
  </si>
  <si>
    <t>STOCK MED DISTRIBUIDORA DE PRODUTOS FARMACEUTICOS LTDA</t>
  </si>
  <si>
    <t>S 3 COMERCIAL 2020 EIRELI</t>
  </si>
  <si>
    <t>31.431.440/0001-27</t>
  </si>
  <si>
    <t>NOVA LINEA COM. DE PROD. FARM EIRELI</t>
  </si>
  <si>
    <t>32.350.180.0001-28</t>
  </si>
  <si>
    <t>BRAÇO FORTE SERVIÇOS E SOLUÇOES EMPRESARIAIS EIREL</t>
  </si>
  <si>
    <t>34.497.356/0001-67</t>
  </si>
  <si>
    <t>MEGA MEDIC COMERCIO EIRELI</t>
  </si>
  <si>
    <t>30.572.032/0001-22</t>
  </si>
  <si>
    <t>BELINUTRI DISTRIBUIDORA DE MEDICAMENTOS LTDA</t>
  </si>
  <si>
    <t>RESTAURANTE NOVA RODOVIA 2007 LTDA EPP</t>
  </si>
  <si>
    <t>09.077.954/0001-77</t>
  </si>
  <si>
    <t>NOVA LINEA COMERCIO DE PRODUTOS FARMACEUTICOS EIRE</t>
  </si>
  <si>
    <t>32.350.180/0001-28</t>
  </si>
  <si>
    <t xml:space="preserve">MED CENTER COMERCIAL LTDA </t>
  </si>
  <si>
    <t>TOP NET BRASIL SERVICOS DE TELECOMUNICACOES LTDA</t>
  </si>
  <si>
    <t>SH GESTAO E SERVICO OCUPACIONAL EIRELLI</t>
  </si>
  <si>
    <t>36.168.884/0001-72</t>
  </si>
  <si>
    <t>NOVA LINEA COM. DE PROD. FARM. EIRELI</t>
  </si>
  <si>
    <t>FENAGUI COMERCIO DE MATERIAIS DESCARTAVEIS LTDA ME</t>
  </si>
  <si>
    <t>23.870.248/0001-09</t>
  </si>
  <si>
    <t>IGF - AUDITORES E CONSULTORES INDEPENDENTES</t>
  </si>
  <si>
    <t>04.899.444/0001-61</t>
  </si>
  <si>
    <t>CELIA GARCIA DE ANDRADE</t>
  </si>
  <si>
    <t>307.612.553-20</t>
  </si>
  <si>
    <t>YURY DO PAREDÃO EMPREENDIMENTOS EIRELI</t>
  </si>
  <si>
    <t>11.999.449/0001-21</t>
  </si>
  <si>
    <t>ALVARO DE AZEVEDO SALVADOR JUNIOR</t>
  </si>
  <si>
    <t>021.082.664-96</t>
  </si>
  <si>
    <t>THIAGO RICARTE DA SILVA EIRELI</t>
  </si>
  <si>
    <t>37.581.583/0001-00</t>
  </si>
  <si>
    <t>JOSBERTO CALIXTO PEREIRA</t>
  </si>
  <si>
    <t>927.211.843-34</t>
  </si>
  <si>
    <t>QTEC SERVIÇOES E REPRETAÇÕES LTDA</t>
  </si>
  <si>
    <t>40.921.233/0001-41</t>
  </si>
  <si>
    <t xml:space="preserve">ALDENIR PATRIARCA DE LIMA    </t>
  </si>
  <si>
    <t>005.914.073-96</t>
  </si>
  <si>
    <t xml:space="preserve">ALDO SANTOS DIAS  </t>
  </si>
  <si>
    <t>017.408.334-30</t>
  </si>
  <si>
    <t xml:space="preserve">ANDREIA MATIAS DE LIMA   </t>
  </si>
  <si>
    <t>016.907.313-03</t>
  </si>
  <si>
    <t xml:space="preserve">ANGELA MARIA LINO SIQUEIRA    </t>
  </si>
  <si>
    <t>772.607.753-00</t>
  </si>
  <si>
    <t>ANGELYCA BRITO BARROS</t>
  </si>
  <si>
    <t>061.938.613-43</t>
  </si>
  <si>
    <t xml:space="preserve">ANTONIA ROBERTA JESUS ARAUJO  </t>
  </si>
  <si>
    <t>887.676.203-53</t>
  </si>
  <si>
    <t xml:space="preserve">ANTONIO ROBERTO SILVA CASTRO  </t>
  </si>
  <si>
    <t>222.116.322-20</t>
  </si>
  <si>
    <t>ANTONIO VANDEILTON M.RODRIGUES</t>
  </si>
  <si>
    <t>962.290.553-68</t>
  </si>
  <si>
    <t>CAROLINA RANIELLE D.JANUARIO</t>
  </si>
  <si>
    <t>046.506.663-17</t>
  </si>
  <si>
    <t xml:space="preserve">CICERA MACHADO DA SILVA </t>
  </si>
  <si>
    <t>808.544.863-72</t>
  </si>
  <si>
    <t xml:space="preserve">CICERA SAMARA BEZERRA S.SILVA </t>
  </si>
  <si>
    <t>717.413.303-78</t>
  </si>
  <si>
    <t>CICERO ALVES LANDIM</t>
  </si>
  <si>
    <t>064.135.553-00</t>
  </si>
  <si>
    <t>CICERO ROBSON SILVA NASCIMENTO</t>
  </si>
  <si>
    <t>015.067.763-45</t>
  </si>
  <si>
    <t>DEBORA ROSIANE CONCEICAO SILVA</t>
  </si>
  <si>
    <t>621.949.213-70</t>
  </si>
  <si>
    <t>ERIVAN CESAR CABRAL DE ALMEIDA</t>
  </si>
  <si>
    <t>458.937.993-72</t>
  </si>
  <si>
    <t>FABIANA DE SOUZA</t>
  </si>
  <si>
    <t>933.290.083-34</t>
  </si>
  <si>
    <t>FELIPE DINIZ DOMINGOS</t>
  </si>
  <si>
    <t xml:space="preserve">FRANCISCA EDNA DA SILVA VALE  </t>
  </si>
  <si>
    <t>326.688.483-34</t>
  </si>
  <si>
    <t>FRANCISCA PATRICIA SALDANHA DE SOUZA</t>
  </si>
  <si>
    <t>017.043.683-75</t>
  </si>
  <si>
    <t xml:space="preserve">FRANCISCA PEREIRA BEZERRA     </t>
  </si>
  <si>
    <t>312.391.103-91</t>
  </si>
  <si>
    <t>FRANCISCO ASSIS SILVA ALMEIDA</t>
  </si>
  <si>
    <t xml:space="preserve">052.674.443-08 </t>
  </si>
  <si>
    <t>FRANCISCO EMERSON SOUSA SILVA</t>
  </si>
  <si>
    <t xml:space="preserve">087.218.523-08 </t>
  </si>
  <si>
    <t xml:space="preserve">FRANCISCO ISRAEL DANTAS PAGEU </t>
  </si>
  <si>
    <t>058.600.713-28</t>
  </si>
  <si>
    <t>GERALDO ABILIO DE SOUZA</t>
  </si>
  <si>
    <t>746.445.133-34</t>
  </si>
  <si>
    <t xml:space="preserve">GIVALDO ALVES DAMAZIO JUNIOR </t>
  </si>
  <si>
    <t>031.434.683-00</t>
  </si>
  <si>
    <t>JADILSON DE SOUSA SOARES</t>
  </si>
  <si>
    <t>034.293.923-81</t>
  </si>
  <si>
    <t xml:space="preserve">JOAO EDSON DE LIMA BARBOSA    </t>
  </si>
  <si>
    <t>908.112.913-91</t>
  </si>
  <si>
    <t>JONAS DA COSTA SOUSA</t>
  </si>
  <si>
    <t>075.474.773-56</t>
  </si>
  <si>
    <t>JOSE APARECIDO CARDOSO SAMPAIO</t>
  </si>
  <si>
    <t>387.892.723-15</t>
  </si>
  <si>
    <t>JOSE RUFINO DOS SANTOS</t>
  </si>
  <si>
    <t>990.247.648-15</t>
  </si>
  <si>
    <t xml:space="preserve">LEONARDO DA SILVA VENTURA   </t>
  </si>
  <si>
    <t>070.432.763-57</t>
  </si>
  <si>
    <t>MARIA ANDERLANIA BATISTA DA SILVA</t>
  </si>
  <si>
    <t>056.191.833-35</t>
  </si>
  <si>
    <t>MARIA DAS GRACAS SILVA ANICETE</t>
  </si>
  <si>
    <t>495.260.303-20</t>
  </si>
  <si>
    <t>MARIA SOARES DE ARAUJO</t>
  </si>
  <si>
    <t>980.276.973-87</t>
  </si>
  <si>
    <t>MARIA TANIA BERNARDO</t>
  </si>
  <si>
    <t>057.394.153-06</t>
  </si>
  <si>
    <t>MARILEIDE FERNANDES SILVA</t>
  </si>
  <si>
    <t>014.760.433-88</t>
  </si>
  <si>
    <t>NORMANDA DE SOUZA NASCIMENTO</t>
  </si>
  <si>
    <t>028.992.423-50</t>
  </si>
  <si>
    <t>PEDRO PAULO SIMPLICIO DA SILVA</t>
  </si>
  <si>
    <t>032.610.583-23</t>
  </si>
  <si>
    <t>RAIMUNDO GLYFITON MARTINS SANT</t>
  </si>
  <si>
    <t>649.855.803-23</t>
  </si>
  <si>
    <t>REGIMAR CANDIDO XAVIER</t>
  </si>
  <si>
    <t>712.624.663-34</t>
  </si>
  <si>
    <t>RENATA DA SILVA LIMA</t>
  </si>
  <si>
    <t>043.231.783-01</t>
  </si>
  <si>
    <t>ROSINALDO SOARES DE LIMA</t>
  </si>
  <si>
    <t>972.218.054-15</t>
  </si>
  <si>
    <t>SILVANA MARIA DOS SANTOS GOMES</t>
  </si>
  <si>
    <t>360.888.543-91</t>
  </si>
  <si>
    <t xml:space="preserve">WILMA BIBIANO PESSOA </t>
  </si>
  <si>
    <t>201.607.392-54</t>
  </si>
  <si>
    <t xml:space="preserve">LUANA RIBEIRO SOUSA MONTEZUMA </t>
  </si>
  <si>
    <t>070.508.843-08</t>
  </si>
  <si>
    <t xml:space="preserve">ELANY MARIA LEANDRO BARBOSA   </t>
  </si>
  <si>
    <t>043.543.343-13</t>
  </si>
  <si>
    <t>P J S DISTRIBUIDORA</t>
  </si>
  <si>
    <t>63.478.895/0001-94</t>
  </si>
  <si>
    <t xml:space="preserve">JOSE ANACLETO SOBRINHO </t>
  </si>
  <si>
    <t>02.713.654/0001-98</t>
  </si>
  <si>
    <t xml:space="preserve">J LAERCIO SOUZA DE VASCONCELOS </t>
  </si>
  <si>
    <t>SIGMA SST - SEGURANCA E SAUDE NO TRABALHO LTDA</t>
  </si>
  <si>
    <t>20.287.856/0001-05</t>
  </si>
  <si>
    <t>A2 EMPREEND E COM DE EQUIP ELETRONICOS</t>
  </si>
  <si>
    <t>23.750.626/0001-10</t>
  </si>
  <si>
    <t xml:space="preserve">BRISANET SERVIÇOS DE TELECOMUNICAÇÃO LTDA </t>
  </si>
  <si>
    <t>04.601.397/0001-28</t>
  </si>
  <si>
    <t>CT- AMBIENTAL - COLETA, TRANSP E INCINERAÇÃO LTDA</t>
  </si>
  <si>
    <t>15.713.532/0001-43</t>
  </si>
  <si>
    <t>GA INFORMATICA LTDA</t>
  </si>
  <si>
    <t>13.612.457/0001-07</t>
  </si>
  <si>
    <t>LAVANDERIA E DESINFECCAO CEARENSE LTDA</t>
  </si>
  <si>
    <t>11.483.125/0001-36</t>
  </si>
  <si>
    <t>TSI LOCACOES LTDA</t>
  </si>
  <si>
    <t>01.476.404/0001-19</t>
  </si>
  <si>
    <t>DIAGNOSTICA LABORATORIAL</t>
  </si>
  <si>
    <t>00.927.795/0001-88</t>
  </si>
  <si>
    <t>MESSER</t>
  </si>
  <si>
    <t>60.619.202/0034-06</t>
  </si>
  <si>
    <t>WHITE MARTINS GASES INDUSTRIAIS DO NORDESTE LTDA</t>
  </si>
  <si>
    <t>24.380.578/0032-85</t>
  </si>
  <si>
    <t>EVELINE MICHELLE LIMA DA SILVA EIRELI</t>
  </si>
  <si>
    <t>34.333.144/0001-81</t>
  </si>
  <si>
    <t>SKAALPE SERVIÇOS EIRELI</t>
  </si>
  <si>
    <t>22.740.106/0001-64</t>
  </si>
  <si>
    <t>COLORTEL S A SISTEMAS ELETRONICOS</t>
  </si>
  <si>
    <t>42.183.442/0022-95</t>
  </si>
  <si>
    <t>REDFARMA - J LAERCIO SOUZA VASCONCELOS</t>
  </si>
  <si>
    <t>41.389.750/0001-84</t>
  </si>
  <si>
    <t>41.389.750/0001-85</t>
  </si>
  <si>
    <t>JUA SAUDE COMERCIO MATERIAOS HOSPITALRES EIRELI</t>
  </si>
  <si>
    <t>32.520.763/0001-50</t>
  </si>
  <si>
    <t>T. LEITE VIANA ME - EXTIMAC</t>
  </si>
  <si>
    <t>17.549.022/0001-08</t>
  </si>
  <si>
    <t>M. SWYAN DE MACEDO</t>
  </si>
  <si>
    <t>27.313.838/0001-91</t>
  </si>
  <si>
    <t>KAIROZ COMERCIO E REPRESENTACAO LTDA</t>
  </si>
  <si>
    <t>04.288.424/0001-54</t>
  </si>
  <si>
    <t>PANORAMA COMERCIO DE PRODUTOS MEDICOS E FARMACEUTI</t>
  </si>
  <si>
    <t>01.722.296/0001-17</t>
  </si>
  <si>
    <t>MAXXI DISTRIBUIDORA DE MEDICAMENTOS HOSP.</t>
  </si>
  <si>
    <t>05.199.870/0001-55</t>
  </si>
  <si>
    <t>ART MÉDICA COM E REP E PROD HOSP</t>
  </si>
  <si>
    <t>02.626.340/0001-58</t>
  </si>
  <si>
    <t>RX2 DISTRIBUIDORA DE MEDICAMENTOS E EQUIPAMENTOS H</t>
  </si>
  <si>
    <t>27.589.757/0001-19</t>
  </si>
  <si>
    <t>SISPACK MEDICAL LTDA</t>
  </si>
  <si>
    <t>54.565.478/0001-98</t>
  </si>
  <si>
    <t xml:space="preserve">OMNIELMASTER HEMOMED REPRESENTAÇAO </t>
  </si>
  <si>
    <t>05.578.020/0001-68</t>
  </si>
  <si>
    <t>ANGELINA ROSA GIOVANNETTI CALLOU</t>
  </si>
  <si>
    <t>00.463.305/0001-30</t>
  </si>
  <si>
    <t>DENTAL CAJAZEIRA</t>
  </si>
  <si>
    <t>09.210.219/0001-90</t>
  </si>
  <si>
    <t xml:space="preserve">SOMPO SEGUROS S.A. </t>
  </si>
  <si>
    <t>61.383.493/0001-80</t>
  </si>
  <si>
    <t>CARTÓRIO LUIZ SOUTO NETO</t>
  </si>
  <si>
    <t>08.427.593/0001-89</t>
  </si>
  <si>
    <t>BRUNO DE GOES GERBASE</t>
  </si>
  <si>
    <t>JH SAÚDE LTDA-ME</t>
  </si>
  <si>
    <t>13.273.901/0001-07</t>
  </si>
  <si>
    <t>ADRIANA BEZERRA LEITE PEREIRA SILVA</t>
  </si>
  <si>
    <t>828.557.653-15</t>
  </si>
  <si>
    <t>ERIKA JANE TAVARES DE ARAUJO</t>
  </si>
  <si>
    <t>848.298.773-91</t>
  </si>
  <si>
    <t>FRANCISCA BARBOSA FORMIGA SILVA</t>
  </si>
  <si>
    <t>042.302.493-06</t>
  </si>
  <si>
    <t>JOSEFA EVANGELISTA DE ARAUJO</t>
  </si>
  <si>
    <t>346.529.653-20</t>
  </si>
  <si>
    <t>ISES BEZERRA INACIO BARBOSA</t>
  </si>
  <si>
    <t>832.067.953-20</t>
  </si>
  <si>
    <t>SAMARA ALBUQUERQUE LOBO</t>
  </si>
  <si>
    <t>008.249.983-75</t>
  </si>
  <si>
    <t>TEREZINHA VIEIRA DA SILVA</t>
  </si>
  <si>
    <t>125.369.608-03</t>
  </si>
  <si>
    <t>VALERIA DE SALES LIMA</t>
  </si>
  <si>
    <t>016.980.773-86</t>
  </si>
  <si>
    <t>SALVIA ULISSES SANTOS</t>
  </si>
  <si>
    <t>047.633.313-02</t>
  </si>
  <si>
    <t>ANA BRUNA MACEDO MATOS</t>
  </si>
  <si>
    <t>027.014.743-88</t>
  </si>
  <si>
    <t xml:space="preserve">ANDREZA BATISTA DA SILVA </t>
  </si>
  <si>
    <t>043.291.543-58</t>
  </si>
  <si>
    <t>MARIA GABRIELA OLIVEIRA LOIOLA</t>
  </si>
  <si>
    <t>062.803.323-06</t>
  </si>
  <si>
    <t>cagece</t>
  </si>
  <si>
    <t> 07.040.108/0001-57</t>
  </si>
  <si>
    <t xml:space="preserve">Governo de Estado do Ceará </t>
  </si>
  <si>
    <t>07.954.480/0003-30</t>
  </si>
  <si>
    <t>COMPANHIA ELETRICA DO ESTADO DO CEARA</t>
  </si>
  <si>
    <t>07.047.251/0001-71</t>
  </si>
  <si>
    <t>Valéria Soares</t>
  </si>
  <si>
    <t>078.098.123-51</t>
  </si>
  <si>
    <t>LEONARDO DA SILVA VENTURA</t>
  </si>
  <si>
    <t>FRANCISCO ISRAEL DANTAS PAGEU</t>
  </si>
  <si>
    <t>ALEXSANDRA DE LIMA SANTOS</t>
  </si>
  <si>
    <t>989.149.523-04</t>
  </si>
  <si>
    <t>ANTONIA ROBERTA JESUS DE ARAUJO</t>
  </si>
  <si>
    <t>CAROLINA RANIELLE DIAS JANUARIO</t>
  </si>
  <si>
    <t>CATIANA MOREIRA DA SILVA</t>
  </si>
  <si>
    <t>057.240.163-97</t>
  </si>
  <si>
    <t>DEBORA ROSIANE CONCEICAO DA SILVA</t>
  </si>
  <si>
    <t>JAIR BARBOSA DE LIMA</t>
  </si>
  <si>
    <t>246.737.731-87</t>
  </si>
  <si>
    <t>JOEL PEREIRA SOARES</t>
  </si>
  <si>
    <t>606.390.283-06</t>
  </si>
  <si>
    <t>MARIA DAS GRAÇAS DA SILVA ANICETE</t>
  </si>
  <si>
    <t>018.682.163-8</t>
  </si>
  <si>
    <t>JAQUELINE GOMES RODRIGUES</t>
  </si>
  <si>
    <t>641.477.893-15</t>
  </si>
  <si>
    <t>LUANA RIBEIRO DE SOUSA MONTEZUMA ROCHA</t>
  </si>
  <si>
    <t>FRANCISCO EMERSON DE SOUSA SILVA</t>
  </si>
  <si>
    <t>087.218.523-08</t>
  </si>
  <si>
    <t>SELMA MARIA BERNARDO DE LIMA</t>
  </si>
  <si>
    <t>191.879.633-53</t>
  </si>
  <si>
    <t>ERIVAN DE OLIVEIRA ALVES</t>
  </si>
  <si>
    <t>149.056.508-60</t>
  </si>
  <si>
    <t>INTERCERT COMERCIO E SERVICOS TECNOLOGICOS L</t>
  </si>
  <si>
    <t>24.261.709/0001-09</t>
  </si>
  <si>
    <t>LUCAS PIRES CANTARELE LIMA</t>
  </si>
  <si>
    <t>29.880.781/0001-38</t>
  </si>
  <si>
    <t>T S COMERCIAL DE MEDICAMENTOS E REPRESENTAÇÃO LTDA</t>
  </si>
  <si>
    <t>08.077.211/0001-34</t>
  </si>
  <si>
    <t>SHEKINAH TRANSPORTE AUTOMOTIVO LTDA</t>
  </si>
  <si>
    <t>41.204.450/0001-83</t>
  </si>
  <si>
    <t>LUIZ JOAQUIM DOS SANTOS DISTRIBUIDORA</t>
  </si>
  <si>
    <t>28.498.027/0001-75</t>
  </si>
  <si>
    <t>CTI- AMBIENTAL - COLETA, TRANSP E INCINERAÇÃO LTDA</t>
  </si>
  <si>
    <t xml:space="preserve">SHEKINAH TRANSPORTE </t>
  </si>
  <si>
    <t>AMPLAS DISTRIBUIDORA DE MEDICAMENTOS EIRELI</t>
  </si>
  <si>
    <t>33.472974/0001-27</t>
  </si>
  <si>
    <t>MEGAPHARMA DISTRIBUIDORA DE MEDICAMENTOS LTDA ME</t>
  </si>
  <si>
    <t>19.791.588/0001-77</t>
  </si>
  <si>
    <t>WR MEDICOS ASSOCIADOS LTDA - ME</t>
  </si>
  <si>
    <t>21.246.547/0001-41</t>
  </si>
  <si>
    <t>TRANSPORTE DE PASSAGEIROS DO ESTADO DE CEARÁ</t>
  </si>
  <si>
    <t>07.341.423/0001-14</t>
  </si>
  <si>
    <t>TRANSMAI EQUIPAMENTOS MEDICOS HOSPITALARES L</t>
  </si>
  <si>
    <t xml:space="preserve">43.179.225/0001-60 </t>
  </si>
  <si>
    <t>MARIA RAIMUNDA DA SILVA</t>
  </si>
  <si>
    <t>863.226.643-87</t>
  </si>
  <si>
    <t>MARIA APARECIDA DE SALES DINIZ</t>
  </si>
  <si>
    <t>019.062.693-35</t>
  </si>
  <si>
    <t>REGINALDO ANTONIO GONÇALVES</t>
  </si>
  <si>
    <t>005.123.473-44</t>
  </si>
  <si>
    <t>MEDIPRO COMERCIO DE PRODUTOS HOSPITALARES EIRELI -</t>
  </si>
  <si>
    <t>27.292.082/0001-41</t>
  </si>
  <si>
    <t>458.937.993.72</t>
  </si>
  <si>
    <t>CLAUDIANE DA SILVA SANTOS CIRIN</t>
  </si>
  <si>
    <t>039.102.313-65</t>
  </si>
  <si>
    <t>DANUBIO GONÇALVES SOUSA</t>
  </si>
  <si>
    <t>767.357.963-49</t>
  </si>
  <si>
    <t>MARIA THATIANNE MICHELLE DE ALMEIDA PEREIR</t>
  </si>
  <si>
    <t>013.165.743-77</t>
  </si>
  <si>
    <t>MARIA LUCIA DOS SANTOS</t>
  </si>
  <si>
    <t>808.317.533-15</t>
  </si>
  <si>
    <t>MOZILAIDE ALVES MARINS TAVARES</t>
  </si>
  <si>
    <t>600.796.953-37</t>
  </si>
  <si>
    <t>Paulo jose maia esmeraldo sobreira</t>
  </si>
  <si>
    <t>PROVIDA Comércio de Produtos Médicos LTDA</t>
  </si>
  <si>
    <t>23.548.662/0001-04</t>
  </si>
  <si>
    <t>LIFEMED INDL DE EQP ART M ED HOSP S A</t>
  </si>
  <si>
    <t>02.357.251/0001-53</t>
  </si>
  <si>
    <t>HOSP TRADE DO BRASIL LTDA EPP</t>
  </si>
  <si>
    <t>01.146.404/0001-50</t>
  </si>
  <si>
    <t>ALPACA COMERCIO E SERVICOS LTDA</t>
  </si>
  <si>
    <t>28.053.489/0001-89</t>
  </si>
  <si>
    <t>CWM INDUSTRIA ALIMENTICIA LTDA</t>
  </si>
  <si>
    <t>07.135.428/0001-90</t>
  </si>
  <si>
    <t>NOME\RAZÃO SOCIAL</t>
  </si>
  <si>
    <t>CPF / CNPJ</t>
  </si>
  <si>
    <t>Conta Azul</t>
  </si>
  <si>
    <t>GRRF - FGTS RESCISÓRIO</t>
  </si>
  <si>
    <t>MATERIAL HOSPITALAR</t>
  </si>
  <si>
    <t>INTERNET</t>
  </si>
  <si>
    <t>Retenção - Darf 5952 - PIS/COFINS/CSLL</t>
  </si>
  <si>
    <t>Retenção - Darf 1708 - IRRF</t>
  </si>
  <si>
    <t>devolução</t>
  </si>
  <si>
    <t>Serviços de Escritório, Apoio e Gestão Administrativa</t>
  </si>
  <si>
    <t>03.33</t>
  </si>
  <si>
    <t>EXAME MÉDICO OCUPACIONAL</t>
  </si>
  <si>
    <t>03.34</t>
  </si>
  <si>
    <t>Transferência de Entrada</t>
  </si>
  <si>
    <t>03.35</t>
  </si>
  <si>
    <t>Transferência de Saída</t>
  </si>
  <si>
    <t>03.36</t>
  </si>
  <si>
    <t>CONTRATO DE GESTÃO</t>
  </si>
  <si>
    <t>03.37</t>
  </si>
  <si>
    <t>Transporte Urbano (táxi, Uber)</t>
  </si>
  <si>
    <t>03.38</t>
  </si>
  <si>
    <t>Locação de centrais de gases</t>
  </si>
  <si>
    <t>03.39</t>
  </si>
  <si>
    <t>Implantação de Sistema</t>
  </si>
  <si>
    <t>03.40</t>
  </si>
  <si>
    <t>MANUTENÇÃO DE SOFTWARE</t>
  </si>
  <si>
    <t>03.41</t>
  </si>
  <si>
    <t>Vale-Transporte</t>
  </si>
  <si>
    <t>03.42</t>
  </si>
  <si>
    <t>Estorno de Pagamento</t>
  </si>
  <si>
    <t>03.43</t>
  </si>
  <si>
    <t>03.44</t>
  </si>
  <si>
    <t>04.11</t>
  </si>
  <si>
    <t>04.12</t>
  </si>
  <si>
    <t>04.13</t>
  </si>
  <si>
    <t>04.14</t>
  </si>
  <si>
    <t>04.15</t>
  </si>
  <si>
    <t>04.16</t>
  </si>
  <si>
    <t>Observações</t>
  </si>
  <si>
    <t/>
  </si>
  <si>
    <t>TARIFA BANCÁRIA</t>
  </si>
  <si>
    <t>CNPJ / CPF</t>
  </si>
  <si>
    <t>FAVORECIDO</t>
  </si>
  <si>
    <t xml:space="preserve">   OS RESPONSÁVEL: INSTITUTO DIVA ALVE DO BRASIL - IDAB</t>
  </si>
  <si>
    <t>SINTÉTICO</t>
  </si>
  <si>
    <t xml:space="preserve"> </t>
  </si>
  <si>
    <t>SALARIOS</t>
  </si>
  <si>
    <t>SALARIO</t>
  </si>
  <si>
    <t>ADIANTAMENTO SALARIAL</t>
  </si>
  <si>
    <t>13º SALARIO - 1ª Parcela</t>
  </si>
  <si>
    <t>13º SALARIO</t>
  </si>
  <si>
    <t>13º SALARIO - 2ª Parcela</t>
  </si>
  <si>
    <t>RESCISOES</t>
  </si>
  <si>
    <t>IRRF S/ SALARIOS - DARF 0561</t>
  </si>
  <si>
    <t>INSS SOBRE SALARIOS - GPS</t>
  </si>
  <si>
    <t>FGTS E MULTA DE FGTS</t>
  </si>
  <si>
    <t>PROVISIONAMENTO (RESCISOES)</t>
  </si>
  <si>
    <t>PENSAO ALIMENTICIA</t>
  </si>
  <si>
    <t>DESBLOQUEIO JUDICIAL</t>
  </si>
  <si>
    <t>DEPOSITO/DESBLOQUEIO JUDICIAL</t>
  </si>
  <si>
    <t>MATERIAIS DE INFORMATICA</t>
  </si>
  <si>
    <t>METERIAL DE INFORMATICA</t>
  </si>
  <si>
    <t>MATERIAL DE CONSTRUÇÃO</t>
  </si>
  <si>
    <t>PARA MANUTENÇAO PREDIAL</t>
  </si>
  <si>
    <t>MATERIAIS APLICADOS NA PRESTAÇAO DE SERVIÇOS</t>
  </si>
  <si>
    <t>MATERIAIS DE LIMPEZA E HIGIENE</t>
  </si>
  <si>
    <t>MATERIAL GRAFICO</t>
  </si>
  <si>
    <t>MATERIAIS DE ESCRITORIO</t>
  </si>
  <si>
    <t xml:space="preserve">MATERIAL DE EXPEDIENTE </t>
  </si>
  <si>
    <t>LANCHES E REFEIÇOES</t>
  </si>
  <si>
    <t>ALIMENTAÇAO</t>
  </si>
  <si>
    <t>COLETA DE LIXO</t>
  </si>
  <si>
    <t>COLETA DE RESIDUOS HOSPITALARES</t>
  </si>
  <si>
    <t>ESTERILIZAÇAO</t>
  </si>
  <si>
    <t>SERVIÇO DE LIMPEZA E HIGIENIZAÇAO</t>
  </si>
  <si>
    <t>SERVIÇOS DE DEDETIZAÇAO/DESRATIZAÇAO</t>
  </si>
  <si>
    <t>SERVIÇO DE RADIOLOGIA</t>
  </si>
  <si>
    <t>EXAMES LABORATORIAIS E DE IMAGEM</t>
  </si>
  <si>
    <t>EXAMES MEDICOS</t>
  </si>
  <si>
    <t>SERVIÇO DE LAVANDERIA</t>
  </si>
  <si>
    <t>MANUTENÇAO PREDIAL</t>
  </si>
  <si>
    <t>MANUTENÇAO DE EQUIPAMENTOS</t>
  </si>
  <si>
    <t>MANUTENÇAO EQUIPAMENTOS EM GERAL</t>
  </si>
  <si>
    <t>RECARGA DE EXTINTOR</t>
  </si>
  <si>
    <t>MANUTENÇAO EQUIPAMENTOS DE INFORMATICA</t>
  </si>
  <si>
    <t>ENGENHARIA CLINICA</t>
  </si>
  <si>
    <t>MANUTENÇAO PREVENTIVA E CORRETIVA (ENGENHARIA CLINICA)</t>
  </si>
  <si>
    <t>VIGILANCIA E SEGURANÇA PATRIMONIAL</t>
  </si>
  <si>
    <t>TELEFONIA FIXA</t>
  </si>
  <si>
    <t>TELEFONIA MOVEL</t>
  </si>
  <si>
    <t>GAS NATURAL</t>
  </si>
  <si>
    <t>AGUA E SANEAMENTO</t>
  </si>
  <si>
    <t>AGUA/ESGOTO</t>
  </si>
  <si>
    <t>ENERGIA ELETRICA</t>
  </si>
  <si>
    <t>SERVIÇO MEDICO</t>
  </si>
  <si>
    <t>LOCAÇAO DE EQUIPAMENTOS</t>
  </si>
  <si>
    <t>LOCAÇAO DE EQUIPAMENTOS EM GERAL</t>
  </si>
  <si>
    <t>LOCAÇAO DE EQUIPAMENTOS DE INFORMATICA</t>
  </si>
  <si>
    <t>LOCAÇAO PREDIAL</t>
  </si>
  <si>
    <t>TRANSPORTE DE MERCADORIA</t>
  </si>
  <si>
    <t>Retenção - ISS Serviços Tomados</t>
  </si>
  <si>
    <t>RETENÇAO - GPS 2631 - INSS</t>
  </si>
  <si>
    <t>DEVOLUÇAO</t>
  </si>
  <si>
    <t>SERVIÇO DE ESCRITORIO, APOIO E GESTAO ADMINISTRATIVA</t>
  </si>
  <si>
    <t>TRANSFERENCIA DE SAIDA</t>
  </si>
  <si>
    <t>RESGATE POUPANÇA</t>
  </si>
  <si>
    <t>TRANSFERENCIA DE ENTRADA</t>
  </si>
  <si>
    <t>APLICAÇAO POUPANÇA</t>
  </si>
  <si>
    <t>CONTRATO DE PARCERIA</t>
  </si>
  <si>
    <t>TRANSPORTE URBANO (TAXI, UBER)</t>
  </si>
  <si>
    <t>LOCAÇAO DE CENTRAIS DE GASES</t>
  </si>
  <si>
    <t>IMPLANTAÇAO DE SISTEMA</t>
  </si>
  <si>
    <t>MANUTENÇAO DE SOFTWARE</t>
  </si>
  <si>
    <t>VALE TRANSPORTE</t>
  </si>
  <si>
    <t>ESTORNO DE PAGAMENTO</t>
  </si>
  <si>
    <t>EMPRESTIMOS DE INSTITUIÇOES</t>
  </si>
  <si>
    <t>03.45</t>
  </si>
  <si>
    <t>RECEITA FINANCEIRA</t>
  </si>
  <si>
    <t>EMPRESTIMO</t>
  </si>
  <si>
    <t>CREDITO DE DEVOLUÇAO</t>
  </si>
  <si>
    <t>EMPRESTIMOS DE UNIDADES</t>
  </si>
  <si>
    <t>EMPRESTIMOS ENTRE UNIDADES</t>
  </si>
  <si>
    <t>REEMBOLSO</t>
  </si>
  <si>
    <t>HONORARIOS ADVOCATICIOS</t>
  </si>
  <si>
    <t xml:space="preserve">ASSESSORIA JURIDICA </t>
  </si>
  <si>
    <t>HONORARIOS CONTABEIS</t>
  </si>
  <si>
    <t>AUDITORIAS CONTABEIS, FISCAIS E FINANCEIRAS</t>
  </si>
  <si>
    <t>CURSOS E TREINAMENTOS</t>
  </si>
  <si>
    <t>EDUCAÇAO CONTINUADA</t>
  </si>
  <si>
    <t>SOFTWARE / LICENÇA DE USO</t>
  </si>
  <si>
    <t>TECNOLOGIA DA INFORMAÇAO</t>
  </si>
  <si>
    <t>TARIFAS BANCARIAS</t>
  </si>
  <si>
    <t>CONTRIBUIÇAO SINDICAL</t>
  </si>
  <si>
    <t>CARTORIO</t>
  </si>
  <si>
    <t>A  SALDO FINANCEIRO NO MÊS ANTERIOR</t>
  </si>
  <si>
    <t>MAEVE PRODUTOS HOSPITALARES LTDA</t>
  </si>
  <si>
    <t>PONTAMED FARMACEUTICA LTDA</t>
  </si>
  <si>
    <t>SINERGIA FARMACEUTICA LTDA</t>
  </si>
  <si>
    <t>RODRIGO LIMA DO NASCIMENTO</t>
  </si>
  <si>
    <t>URGENCIA HOSPITAL CRUZ DISTR.MEDIC.  E MAT. CIRURGICO - LTDA</t>
  </si>
  <si>
    <t>ELLO DISTRIBUICAO LTDA MATRIZ</t>
  </si>
  <si>
    <t>FGTS e MULTA DE FGTS</t>
  </si>
  <si>
    <t>VIACAO TRANSCONTILHA</t>
  </si>
  <si>
    <t>DAIANE MANCIO</t>
  </si>
  <si>
    <t>JAQUELINE CRISTINA DA SILVA CORDEIRO MACHADO</t>
  </si>
  <si>
    <t>JULIANE MUNIZ DOS SANTOS BEZERRA</t>
  </si>
  <si>
    <t>ARIENE DE SOUZA SANTOS</t>
  </si>
  <si>
    <t>JANAINA DE LARA BARROS COSTA</t>
  </si>
  <si>
    <t>HME SOLUCOES E SAUDE</t>
  </si>
  <si>
    <t>MUNICIPIO DE MIRACATU</t>
  </si>
  <si>
    <t>223.789.338-19</t>
  </si>
  <si>
    <t>MARLY SOARES DA SILVA</t>
  </si>
  <si>
    <t>194.472.548-29</t>
  </si>
  <si>
    <t>S. R. P. BAPTISTA -ME</t>
  </si>
  <si>
    <t>SECRETARIA DA RECEITA FEDERAL DO BRASIL</t>
  </si>
  <si>
    <t>BRUNA CUSTODIO MENDONCA</t>
  </si>
  <si>
    <t>483.868.748-64</t>
  </si>
  <si>
    <t>NOVA MAXIMOS LTDA</t>
  </si>
  <si>
    <t>FORJA CONSTRUCAO CIVIL</t>
  </si>
  <si>
    <t>VALLESUL TRANSPORTES E TURISMO LTDA</t>
  </si>
  <si>
    <t>09.034.672/0001-92</t>
  </si>
  <si>
    <t>02.816.696/0001-54</t>
  </si>
  <si>
    <t>35.186.943/0001-35</t>
  </si>
  <si>
    <t>330.815.608-37</t>
  </si>
  <si>
    <t>37.799.464/0001-10</t>
  </si>
  <si>
    <t>14.115.388/0001-80</t>
  </si>
  <si>
    <t>48.674.923/0001-55</t>
  </si>
  <si>
    <t>377.523.128-51</t>
  </si>
  <si>
    <t>329.480.848-81</t>
  </si>
  <si>
    <t>316.937.638-18</t>
  </si>
  <si>
    <t>287.988.928-60</t>
  </si>
  <si>
    <t>500.596.718-40</t>
  </si>
  <si>
    <t>45.003.420/0001-60</t>
  </si>
  <si>
    <t>46.583.654/0001-96</t>
  </si>
  <si>
    <t>BENEDITA MARTINS</t>
  </si>
  <si>
    <t>27.095.768/0001-42</t>
  </si>
  <si>
    <t>12.683.888/0001-93</t>
  </si>
  <si>
    <t>27.553.941/0001-09</t>
  </si>
  <si>
    <t>60.896.248/0001-04</t>
  </si>
  <si>
    <t>00.394.460/0058-87</t>
  </si>
  <si>
    <t>BELLAMED PRODUTOS HOSPITALARES EIRELI</t>
  </si>
  <si>
    <t>31.498.120/0001-94</t>
  </si>
  <si>
    <t>CIENTIFICA MEDICA HOSPITALAR LTDA</t>
  </si>
  <si>
    <t>07.847.837/0001-10</t>
  </si>
  <si>
    <t>NILZA CRISTIANE TAVARES</t>
  </si>
  <si>
    <t>261.829.608-76</t>
  </si>
  <si>
    <t>MARILENE PIRES</t>
  </si>
  <si>
    <t>051.981.178-03</t>
  </si>
  <si>
    <t>FGTECH MANUTENCAO DE EQUIPAMENTOS LTDA</t>
  </si>
  <si>
    <t>19.095.917/0001-45</t>
  </si>
  <si>
    <t>BD DISTRIBUIDORA DE MEDICAMENTOS E MAT. HOSP. LTDA</t>
  </si>
  <si>
    <t>19.349.009/0001-30</t>
  </si>
  <si>
    <t>SAPRA LANDAUER</t>
  </si>
  <si>
    <t>50.429.810/0001-36</t>
  </si>
  <si>
    <t>RIOXI IND COM IMPORT E EXPORT DE EQUIP HOSP EIRELI</t>
  </si>
  <si>
    <t>41.621.496/0001-06</t>
  </si>
  <si>
    <t>MARIA CRISTINA ANTUNES FERRAZ</t>
  </si>
  <si>
    <t>401.820.138-98</t>
  </si>
  <si>
    <t>LABORATORIO BIOMEDICO LABORCLIN LTDA</t>
  </si>
  <si>
    <t>04.233.134/0001-03</t>
  </si>
  <si>
    <t>JAIR LOPES CABRAL</t>
  </si>
  <si>
    <t>33.301.981/0001-66</t>
  </si>
  <si>
    <t>SAMIR SERVICOS RADIOLOGICOS LTDA</t>
  </si>
  <si>
    <t>06.088.486/0001-48</t>
  </si>
  <si>
    <t>DANIELA XAVIER DE ALMEIDA SPINA</t>
  </si>
  <si>
    <t>11.616.784/0001-01</t>
  </si>
  <si>
    <t>ALINE RUFINO DE OLIVEIRA SANTOS ME</t>
  </si>
  <si>
    <t>13.567.956/0001-11</t>
  </si>
  <si>
    <t>MMAN DEDETIZADORA</t>
  </si>
  <si>
    <t>23.160.882/0001-58</t>
  </si>
  <si>
    <t>NORDESTE MEDICAL REPRE IMPORT E EXP DE PROD HOSP LTDA EPP</t>
  </si>
  <si>
    <t>20.782.880/0001-02</t>
  </si>
  <si>
    <t>VALLEMED</t>
  </si>
  <si>
    <t>27.432.030/0001-23</t>
  </si>
  <si>
    <t>PONTUALTIME COMERCIO E SERVICOS LTDA - ME</t>
  </si>
  <si>
    <t>07.895.273/0001-90</t>
  </si>
  <si>
    <t>CVS COMERCIO DE ALIMENTOS E SERVICOS DE CARTOES LTDA</t>
  </si>
  <si>
    <t>04.728.183/0001-17</t>
  </si>
  <si>
    <t>MICHELE DE CASTRO SILVA PROTASIO</t>
  </si>
  <si>
    <t>019.991.284-00</t>
  </si>
  <si>
    <t>MARCELO VITOR REMOR</t>
  </si>
  <si>
    <t>066.944.159-74</t>
  </si>
  <si>
    <t>MARCELLI MARINELLI DOS SANTOS</t>
  </si>
  <si>
    <t>456.417.828-82</t>
  </si>
  <si>
    <t>RL - DISTRIBUICAO HOSPITALAR</t>
  </si>
  <si>
    <t>45.238.303/0001-85</t>
  </si>
  <si>
    <t>EDIGE HOSPITALAR</t>
  </si>
  <si>
    <t>26.030.026/0001-76</t>
  </si>
  <si>
    <t>AUREAMED COMERCIO ATACADISTA DE PRODUTOS PARA SAUDE</t>
  </si>
  <si>
    <t>43.943.206/0001-68</t>
  </si>
  <si>
    <t>DIMASTER</t>
  </si>
  <si>
    <t>02.520.829/0001-40</t>
  </si>
  <si>
    <t>HOSPDROGAS COMERCIAL LTDA</t>
  </si>
  <si>
    <t>08.774.906/0001-75</t>
  </si>
  <si>
    <t>UNIAO QUIMICA FARMACEUTICA NACIONAL S A</t>
  </si>
  <si>
    <t>60.665.981/0009-75</t>
  </si>
  <si>
    <t>TRILHA TECNOLOGIA LTDA</t>
  </si>
  <si>
    <t>14.839.018/0001-96</t>
  </si>
  <si>
    <t>IMPAKTO SISTEMAS DE LIMPEZA E DESCARTAVEIS LTDA</t>
  </si>
  <si>
    <t>11.588.752/0001-31</t>
  </si>
  <si>
    <t>EXIJAEPIS COM. DE PRODUTOS HOSPITALARES EPI LTDA</t>
  </si>
  <si>
    <t>16.418.138/0001-45</t>
  </si>
  <si>
    <t>R.B.SISTEMAS DE SERVICOS R.B. QUALITY COMERCIO DE EMBALAGENS LTDA</t>
  </si>
  <si>
    <t>08.189.587/0001-30</t>
  </si>
  <si>
    <t>RODRIGO VIEIRA DA SILVA ADMINISTRACAO E CONTABILIDADE</t>
  </si>
  <si>
    <t>34.569.252/0001-58</t>
  </si>
  <si>
    <t>MARATAYAMA SEGURANCA E SAUDE DO TRABALHO</t>
  </si>
  <si>
    <t>45.560.724/0001-28</t>
  </si>
  <si>
    <t>GRF - GUIA DE RECOLHIMENTO DO FGTS</t>
  </si>
  <si>
    <t>DOVALLE HOSPITALAR</t>
  </si>
  <si>
    <t>30.861.408/0001-19</t>
  </si>
  <si>
    <t>MARCIA AURORA SIMÕES RODRIGUES</t>
  </si>
  <si>
    <t>308.866.138-84</t>
  </si>
  <si>
    <t>CARLA AUGUSTA ALVES TEIXEIRA</t>
  </si>
  <si>
    <t>272.963.658-70</t>
  </si>
  <si>
    <t>MARILZA MORAES DE SOUZA LIMA DA COSTA</t>
  </si>
  <si>
    <t>133.967.448-37</t>
  </si>
  <si>
    <t>CIRURGICA KD</t>
  </si>
  <si>
    <t>09.260.071/0001-06</t>
  </si>
  <si>
    <t>PRECISION COMERCIAL DISTRIBUIDORA DE PRODUTOS MEDICO HOSPITALARES LTDA</t>
  </si>
  <si>
    <t>30.461.442/0001-04</t>
  </si>
  <si>
    <t>MEDFUTURA DISTRIBUIDORA</t>
  </si>
  <si>
    <t>ACACIA COMERCIO DE MEDICAMENTOS LTDA</t>
  </si>
  <si>
    <t>03.945.035/0001-91</t>
  </si>
  <si>
    <t>DEPOSITO DE MAT PARA CONST GRANADA DE MIRACATU LTDA</t>
  </si>
  <si>
    <t>67.928.523/0001-73</t>
  </si>
  <si>
    <t>LADJANE ALVES DE LIMA 46250140425</t>
  </si>
  <si>
    <t>27.076.083/0001-59</t>
  </si>
  <si>
    <t>DE PAULI COMERCIO REPRESENTACAO IMPORTACAO E EXPORTACAO LTDA</t>
  </si>
  <si>
    <t>03.951.140/0001-33</t>
  </si>
  <si>
    <t>MGMED PRODUTOS HOSPITALARES</t>
  </si>
  <si>
    <t>17.217.364/0001-20</t>
  </si>
  <si>
    <t>B.S.B. FAULA COMERCIO DE GAS</t>
  </si>
  <si>
    <t>31.609.313/0001-75</t>
  </si>
  <si>
    <t>JONATAS GOMES DA SILVA 41493852892</t>
  </si>
  <si>
    <t>41.312.559/0001-34</t>
  </si>
  <si>
    <t>MULTIFARMA COMERCIO E REPRESENTACOES LTDA.</t>
  </si>
  <si>
    <t>CIRURGICA MONTEBELLO LTDA 140</t>
  </si>
  <si>
    <t>08.674.752/0001-40</t>
  </si>
  <si>
    <t>CIRURGICA MONTEBELLO LTDA 301</t>
  </si>
  <si>
    <t>08.674.752/0003-01</t>
  </si>
  <si>
    <t>E.L. MACHADO MEDICAMENTOS LTDA</t>
  </si>
  <si>
    <t>08.734.023/0001-31</t>
  </si>
  <si>
    <t>SULMEDIC COMERCIAL 104</t>
  </si>
  <si>
    <t>09.944.371/0001-04</t>
  </si>
  <si>
    <t>SULMEDIC COMERCIO DE MEDICAMENTOS LTDA</t>
  </si>
  <si>
    <t>09.944.371/0003-68</t>
  </si>
  <si>
    <t>PROTEC EXPORT</t>
  </si>
  <si>
    <t>06.207.441/0001-45</t>
  </si>
  <si>
    <t>ESCRITEX E-COMMERCE</t>
  </si>
  <si>
    <t>44.322.054/0001-49</t>
  </si>
  <si>
    <t>HENRIQUE FERREIRA DA COSTA GOMES</t>
  </si>
  <si>
    <t>073.620.634-58</t>
  </si>
  <si>
    <t>ELAINE GOMES DOS SANTOS</t>
  </si>
  <si>
    <t>955.186.904-44</t>
  </si>
  <si>
    <t>GRRF - GUIA DE RECOLHIMENTO RESCISÓRIO DO FGTS</t>
  </si>
  <si>
    <t>MARINALVA DE JESUS SILVA</t>
  </si>
  <si>
    <t>153.370.808-81</t>
  </si>
  <si>
    <t>FABIANO DA SILVA ALVES</t>
  </si>
  <si>
    <t>335.147.598-55</t>
  </si>
  <si>
    <t>ATENDMED DISTRIBUIDORA DE PRODUTOS E MATERIAIS HOSPITALARES LTDA</t>
  </si>
  <si>
    <t>41.844.489/0001-65</t>
  </si>
  <si>
    <t>GURGELMIX MAQUINAS E FERRAMENTAS S.A.</t>
  </si>
  <si>
    <t>29.302.348/0001-15</t>
  </si>
  <si>
    <t>PEDRO DOS SANTOS MOTA</t>
  </si>
  <si>
    <t>57.694.176/0001-08</t>
  </si>
  <si>
    <t>GÁS DE COZINHA</t>
  </si>
  <si>
    <t>Data original de vencimento</t>
  </si>
  <si>
    <t>Data de competência</t>
  </si>
  <si>
    <t>Categoria 1</t>
  </si>
  <si>
    <t>Nome do fornecedor/cliente</t>
  </si>
  <si>
    <t>Saldo conta (R$)</t>
  </si>
  <si>
    <t>Conta bancária</t>
  </si>
  <si>
    <t>Centro de Custo 1</t>
  </si>
  <si>
    <t>Valor original (R$)</t>
  </si>
  <si>
    <t>Juros (R$)</t>
  </si>
  <si>
    <t>Desconto (R$)</t>
  </si>
  <si>
    <t>Data movimento</t>
  </si>
  <si>
    <t>Forma de pgto/recbto</t>
  </si>
  <si>
    <t>Transferência bancária</t>
  </si>
  <si>
    <t>Débito automático</t>
  </si>
  <si>
    <t>RESCISÃO</t>
  </si>
  <si>
    <t>Boleto bancário</t>
  </si>
  <si>
    <t>Pagamento instantâneo</t>
  </si>
  <si>
    <t>P. S. MIRACATU/SP</t>
  </si>
  <si>
    <t>MÊS: 05/2024</t>
  </si>
  <si>
    <t>REMUNERAÇAO DE AUTONOMOS</t>
  </si>
  <si>
    <t>IRRF S/ SALARIOS - EMPREG. SEM VINCULO 0588</t>
  </si>
  <si>
    <t>BENEFÍCIOS E GRATIFICAÇÕES</t>
  </si>
  <si>
    <t>ALIMENTAÇÃO (VA, VR, cesta básica)</t>
  </si>
  <si>
    <t>BENEFICIOS COM ALIMENTAÇÃO (Cesta básica)</t>
  </si>
  <si>
    <t>SERVIÇO DE DEDETIZAÇAO</t>
  </si>
  <si>
    <t>SEGURO DE IMOVEIS</t>
  </si>
  <si>
    <t>LOCAÇAO DE AMBULANCIA</t>
  </si>
  <si>
    <t>DEVOLUÇÃO</t>
  </si>
  <si>
    <t>REPASSE - CIRURGIAS FEDERAIS</t>
  </si>
  <si>
    <t>REPASSE - CIRURGIAS MUNICIPAIS</t>
  </si>
  <si>
    <t>REPASSE - PISO DA ENFERMAGEM</t>
  </si>
  <si>
    <t>REPASSE - PREVINE BRASIL</t>
  </si>
  <si>
    <t>REPASSE - PREVINE</t>
  </si>
  <si>
    <t>OUTRAS RECEITAS DE SERVIÇOS</t>
  </si>
  <si>
    <t>ESTORNO AUTO DE PAGAMENTO</t>
  </si>
  <si>
    <t>PAGAMENTO ESTORNADO AUTO</t>
  </si>
  <si>
    <t>DEVOLUÇÃO DE PAGAMENTO</t>
  </si>
  <si>
    <t>PROCESSOS JUDICIAIS</t>
  </si>
  <si>
    <t>ACORDOS JUDICIAIS</t>
  </si>
  <si>
    <t>REPASSE</t>
  </si>
  <si>
    <t>03.46</t>
  </si>
  <si>
    <t>OUTRAS RECEITAS</t>
  </si>
  <si>
    <t>RATEIO ADM.</t>
  </si>
  <si>
    <t>MULTA RFB</t>
  </si>
  <si>
    <t>PARCELAMENTO DE MULTAS RFB</t>
  </si>
  <si>
    <t>MÁQUINAS, EQUIPAMENTOS E INSTALAÇÕES INDUSTRIAIS</t>
  </si>
  <si>
    <t>MÓVEIS, UTENSÍLIOS E INSTALAÇÕES ADMINISTRATIVAS</t>
  </si>
  <si>
    <t>HONORARIOS CONSULTORIA</t>
  </si>
  <si>
    <t>HONORARIOS DE CONSULTORIA</t>
  </si>
  <si>
    <t>ELLO DISTRIBUICAO LTDA (FILIAL 423)</t>
  </si>
  <si>
    <t>14.115.388/0004-23</t>
  </si>
  <si>
    <t>ANA BEATRIZ FONTES DE OLIVEIRA</t>
  </si>
  <si>
    <t>369.294.638-41</t>
  </si>
  <si>
    <t>I9 DISTRIBUICAO E COMERCIO LTDA</t>
  </si>
  <si>
    <t>21.152.532/0001-14</t>
  </si>
  <si>
    <t>UNIMED SEGURADORA S/A</t>
  </si>
  <si>
    <t>92.863.505/0001-06</t>
  </si>
  <si>
    <t>VANDERLEI ALMEIDA MUNIZ</t>
  </si>
  <si>
    <t>338.206.928-86</t>
  </si>
  <si>
    <t>NSR INDUSTRIA , COMERCIO E REPRESENTACOES LTDA</t>
  </si>
  <si>
    <t>50.885.268/0001-26</t>
  </si>
  <si>
    <t>ANA PAULA DE SOUZA E SOUZA</t>
  </si>
  <si>
    <t>269.409.278-08</t>
  </si>
  <si>
    <t>TOTAL VITA DISTRIBUIDORA</t>
  </si>
  <si>
    <t>46.075.872/0001-10</t>
  </si>
  <si>
    <t>FUNDO DE GARANTIA DO TEMPO DE SERVIÇO - FGTS</t>
  </si>
  <si>
    <t>STN COMERCIO DE EQUIPAMENTOS ONLINE LTDA</t>
  </si>
  <si>
    <t>43.024.952/0001-58</t>
  </si>
  <si>
    <t>VITAI INOVACAO LTDA</t>
  </si>
  <si>
    <t>MELISSA ANDRADE DA SILVA</t>
  </si>
  <si>
    <t>493.929.868-07</t>
  </si>
  <si>
    <t>RAABE MARIA DOS SANTOS</t>
  </si>
  <si>
    <t>045.978.469-21</t>
  </si>
  <si>
    <t>CARLOS AUGUSTO DE ASSUNCAO</t>
  </si>
  <si>
    <t>165.711.458-98</t>
  </si>
  <si>
    <t>BLENDHA GABRIELLE GONCALVES DOS SANTOS</t>
  </si>
  <si>
    <t>471.594.588-69</t>
  </si>
  <si>
    <t>PLIMAX IMPORTAÇÃO E EXPORTAÇÃO EIRELI</t>
  </si>
  <si>
    <t>24.654.133/0003-01</t>
  </si>
  <si>
    <t>PILLIAR INDUSTRIA E COMERCIO DE PLASTICOS E PAPEL LTDA</t>
  </si>
  <si>
    <t>12.253.945/0001-02</t>
  </si>
  <si>
    <t>EDJANE SANTOS DE MOURA EIRELI</t>
  </si>
  <si>
    <t>18.717.010/0001-08</t>
  </si>
  <si>
    <t>TRILHA STORE</t>
  </si>
  <si>
    <t>46.433.463/0001-48</t>
  </si>
  <si>
    <t>ROSA E OSAWA LTDA</t>
  </si>
  <si>
    <t>10.606.873/0001-04</t>
  </si>
  <si>
    <t>MARILUCI AZEVEDO GUERRA</t>
  </si>
  <si>
    <t>317.046.228-83</t>
  </si>
  <si>
    <t>THIELLY SANTOS DA CONCEICAO</t>
  </si>
  <si>
    <t>481.743.498-80</t>
  </si>
  <si>
    <t>JOSE DAVI DA COSTA</t>
  </si>
  <si>
    <t>045.325.818-26</t>
  </si>
  <si>
    <t>KARINA MARQUES FRANÇA CAMPANHOLO</t>
  </si>
  <si>
    <t>414.147.108-95</t>
  </si>
  <si>
    <t>GISILENE LOPES GONCALVES</t>
  </si>
  <si>
    <t>184.088.628-55</t>
  </si>
  <si>
    <t>SHAYENE CRISTINA DE LARA MAMEDE MARIANO</t>
  </si>
  <si>
    <t>471.467.198-71</t>
  </si>
  <si>
    <t>JOAO PEDRO FELICIANO COSTA</t>
  </si>
  <si>
    <t>446.101.028-70</t>
  </si>
  <si>
    <t>ERIKA GIORGETTI DOS SANTOS</t>
  </si>
  <si>
    <t>384.111.148-30</t>
  </si>
  <si>
    <t>LETICIA ROSSI VIEIRA</t>
  </si>
  <si>
    <t>425.172.158-63</t>
  </si>
  <si>
    <t>VANESSA DE LARA JESUS SANTANA</t>
  </si>
  <si>
    <t>299.984.518-92</t>
  </si>
  <si>
    <t>GRACIELE FOSCARINI</t>
  </si>
  <si>
    <t>421.375.168-61</t>
  </si>
  <si>
    <t>GABRIELLE ALMEIDA OLIVEIRA STIPP</t>
  </si>
  <si>
    <t>369.507.058-75</t>
  </si>
  <si>
    <t>GENESIS ALMEIDA SANTOS</t>
  </si>
  <si>
    <t>328.192.818-85</t>
  </si>
  <si>
    <t>MARISA RODRIGUES ANCELMO</t>
  </si>
  <si>
    <t>285.477.578-30</t>
  </si>
  <si>
    <t>BRUNA SOARES FAULA</t>
  </si>
  <si>
    <t>430.910.998-57</t>
  </si>
  <si>
    <t>ALESSANDRA APARECIDA FERREIRA DE PAULA</t>
  </si>
  <si>
    <t xml:space="preserve">396.545.768-30 </t>
  </si>
  <si>
    <t>BGG SOLUCOES</t>
  </si>
  <si>
    <t>53.274.804/0001-45</t>
  </si>
  <si>
    <t>NOVA LINEA FARMACEUTICA</t>
  </si>
  <si>
    <t>CAIO JOSE FELIX DA SILVA LIMA</t>
  </si>
  <si>
    <t>484.575.018-01</t>
  </si>
  <si>
    <t>INES APARECIDA ROSA DA COSTA</t>
  </si>
  <si>
    <t>369.661.668-04</t>
  </si>
  <si>
    <t>THAMYRIS GOMES PEREIRA</t>
  </si>
  <si>
    <t>101.684.154-02</t>
  </si>
  <si>
    <t>SANDRA CORREA DE LARA GONCALVES</t>
  </si>
  <si>
    <t>253.002.408-18</t>
  </si>
  <si>
    <t>SOLANGE STEIN CHAVES</t>
  </si>
  <si>
    <t>732.428.538-49</t>
  </si>
  <si>
    <t>CRUDO PLAST INDUSTRIA E COMERCIO LTDA</t>
  </si>
  <si>
    <t>64.505.308/0001-71</t>
  </si>
  <si>
    <t>PATRICIA REGINA PRANTZ</t>
  </si>
  <si>
    <t>223.793.698-60</t>
  </si>
  <si>
    <t>SIMONE ANDRESSA CUBA</t>
  </si>
  <si>
    <t>092.332.939-04</t>
  </si>
  <si>
    <t>ELISANGELA CORREA NOBREGA</t>
  </si>
  <si>
    <t>314.845.438-31</t>
  </si>
  <si>
    <t>MARCELO VITOR REMOR (CNPJ 36.584.111/0001-30)</t>
  </si>
  <si>
    <t>36.584.111/0001-30</t>
  </si>
  <si>
    <t>NEUSA APARECIDA DE JESUS</t>
  </si>
  <si>
    <t>197.605.508-30</t>
  </si>
  <si>
    <t>HAOXI EQUIPAMENTOS MEDICOS HOSPITALARES LTDA</t>
  </si>
  <si>
    <t>05.678.146/0001-04</t>
  </si>
  <si>
    <t>LUCIANE FREIRE RODRIGUES</t>
  </si>
  <si>
    <t>351.589.108-04</t>
  </si>
  <si>
    <t>53.342.693 ANA PAULA DE SOUZA E SOUZA</t>
  </si>
  <si>
    <t>53.342.693/0001-67</t>
  </si>
  <si>
    <t>LISANDRA ALVES FLORENCIO DEO</t>
  </si>
  <si>
    <t>463.252.248-17</t>
  </si>
  <si>
    <t>EDUARDA NOBREGA FIGUEIRA</t>
  </si>
  <si>
    <t>466.661.658-61</t>
  </si>
  <si>
    <t>JOICE BOTARO</t>
  </si>
  <si>
    <t>254.675.298-70</t>
  </si>
  <si>
    <t>JOAS DA SILVA</t>
  </si>
  <si>
    <t>227.059.698-61</t>
  </si>
  <si>
    <t>BARBARA DA SILVA RODRIGUES</t>
  </si>
  <si>
    <t>500.877.758-08</t>
  </si>
  <si>
    <t>EDJANE LAURENTINO DA SILVA</t>
  </si>
  <si>
    <t>351.284.138-45</t>
  </si>
  <si>
    <t>REGINA MUNIZ MOREIRA</t>
  </si>
  <si>
    <t>289.900.678-98</t>
  </si>
  <si>
    <t>KARINE ANDRIELE PEDROSO AMERICO</t>
  </si>
  <si>
    <t>481.554.608-86</t>
  </si>
  <si>
    <t>RAFAEL SIMAO FIGUEIREDO</t>
  </si>
  <si>
    <t>330.811.038-51</t>
  </si>
  <si>
    <t>LEPOK DISTRIBUICAO E LOGISTICA LTDA</t>
  </si>
  <si>
    <t>19.576.717/0001-04</t>
  </si>
  <si>
    <t>MANCHESTER AUTOMACAO COMERCIAL</t>
  </si>
  <si>
    <t>05.061.448/0001-39</t>
  </si>
  <si>
    <t>DORMED HOSPITALAR LTDA</t>
  </si>
  <si>
    <t>01.505.499/0002-32</t>
  </si>
  <si>
    <t>EMBRASPEL COMERCIO DE UTILIDADES LTDA</t>
  </si>
  <si>
    <t>50.671.915/0001-05</t>
  </si>
  <si>
    <t>WALLACE VINICIUS FERNANDES DA SILVA</t>
  </si>
  <si>
    <t>413.126.368-82</t>
  </si>
  <si>
    <t>BEATRIZ CARLA DA SILVA</t>
  </si>
  <si>
    <t>466.352.378-10</t>
  </si>
  <si>
    <t>CAROLINA PEREIRA ESPIN</t>
  </si>
  <si>
    <t>354.104.148-02</t>
  </si>
  <si>
    <t>EMBRASPLAST COMERCIO DE UTILIDADES LTDA</t>
  </si>
  <si>
    <t>51.337.468/0001-07</t>
  </si>
  <si>
    <t>SULMEDIC COMERCIO DE MEDICAMENTOS LTDA (FILIAL 368)</t>
  </si>
  <si>
    <t>NARCISO APARECIDO DE SOUZA</t>
  </si>
  <si>
    <t>036.650.878-48</t>
  </si>
  <si>
    <t>02/05/2024</t>
  </si>
  <si>
    <t>01/04/2024</t>
  </si>
  <si>
    <t>NFS 39</t>
  </si>
  <si>
    <t>P.S. MIRACATU (CC 51823-9)</t>
  </si>
  <si>
    <t>MIRACATU</t>
  </si>
  <si>
    <t>01/03/2024</t>
  </si>
  <si>
    <t>VERBAS RESCISÓRIAS REF. AO PISO DA ENFERMAGEM - COMP. 03/2024</t>
  </si>
  <si>
    <t>10/05/2024</t>
  </si>
  <si>
    <t>FATURA DE LOCAÇÃO S05287</t>
  </si>
  <si>
    <t>03/05/2024</t>
  </si>
  <si>
    <t>NF 34108</t>
  </si>
  <si>
    <t>SOLDA ACO COMERCIAL LTDA</t>
  </si>
  <si>
    <t>06/05/2024</t>
  </si>
  <si>
    <t>07/05/2024</t>
  </si>
  <si>
    <t>ARQUIVO REMESSA DE FOLHA MENSAL COMP. 04/2024</t>
  </si>
  <si>
    <t>NFS 9</t>
  </si>
  <si>
    <t>FUNDO FIXO COMP. 04/2024</t>
  </si>
  <si>
    <t>3/3 - RATEIO COMP. 04/2024 3/3</t>
  </si>
  <si>
    <t>REPASSE REF. AFC DO PISO DA ENFERMAGEM COMP. 04/2024</t>
  </si>
  <si>
    <t>OFÍCIO EM ANEXO.</t>
  </si>
  <si>
    <t>3/3 - REPASSE COMP. 04/2024 3/3</t>
  </si>
  <si>
    <t>VALOR FOI ADITIVADO EM 4,81% EM DEZEMBRO DE 2023. JÁ EM ABRIL DE 2024, FOI ADITIVADO MAIS R$ 579.092,36 DIVIDIDO EM 7 PARCELAS, CONFORME IMAGEM EM ANEXO.</t>
  </si>
  <si>
    <t>08/05/2024</t>
  </si>
  <si>
    <t>NF 431999</t>
  </si>
  <si>
    <t>PROCOMP PRODUTOS E SERVICOS DE INFORMATICA LTDA</t>
  </si>
  <si>
    <t>09/05/2024</t>
  </si>
  <si>
    <t>FOLHA COMPLEMENTAR COMP. 04/2024 - REF. PISO DA ENFERMAGEM</t>
  </si>
  <si>
    <t>01/05/2024</t>
  </si>
  <si>
    <t>NFS 10</t>
  </si>
  <si>
    <t>RANULFO DOS SANTOS FIGUEREDO 28867138804</t>
  </si>
  <si>
    <t>11/05/2024</t>
  </si>
  <si>
    <t>NF 279698</t>
  </si>
  <si>
    <t>15/05/2024</t>
  </si>
  <si>
    <t>NFS 203</t>
  </si>
  <si>
    <t>PERÍODO DE 01 A 17 DE ABRIL DE 2024.</t>
  </si>
  <si>
    <t>NFS 204</t>
  </si>
  <si>
    <t>PERÍODO DE 18 A 30 DE ABRIL DE 2024.</t>
  </si>
  <si>
    <t>18/05/2024</t>
  </si>
  <si>
    <t>18/04/2024</t>
  </si>
  <si>
    <t>NF 2715</t>
  </si>
  <si>
    <t>16/05/2024</t>
  </si>
  <si>
    <t>FOI EFETUADA A DEVOLUÇÃO PARCIAL DO ITEM AC ASCOR VITAMINA C 500MG, POIS FOI FATURADO INCORRETO. AGUARDANDO NF DE DEVOLUÇÃO PARCIAL.</t>
  </si>
  <si>
    <t>19/05/2024</t>
  </si>
  <si>
    <t>19/04/2024</t>
  </si>
  <si>
    <t>NF 56048</t>
  </si>
  <si>
    <t>20/05/2024</t>
  </si>
  <si>
    <t>NF 56083</t>
  </si>
  <si>
    <t>RETENÇÃO - DARF 1708 - IRRF</t>
  </si>
  <si>
    <t>IRRF NFS 36 - HME</t>
  </si>
  <si>
    <t>IRRF NFS 193 - LABORCLIN</t>
  </si>
  <si>
    <t>IRRF NFS 225 - VITAI</t>
  </si>
  <si>
    <t>RETENÇÃO - DARF 5952 - PIS/COFINS/CSLL</t>
  </si>
  <si>
    <t>PIS/COFINS/CSLL NFS 36 - HME</t>
  </si>
  <si>
    <t>PIS/COFINS/CSLL NFS 193 - LABORCLIN</t>
  </si>
  <si>
    <t>PIS/COFINS/CSLL NFS 225 - VITAI</t>
  </si>
  <si>
    <t>PIS/COFINS/CSLL NFS 108579 - SAPRA</t>
  </si>
  <si>
    <t>DEVOLUÇÃO FGTS S/ FOLHA COMP. 04/2024</t>
  </si>
  <si>
    <t>DEVOLUÇÃO FGTS S/ FÉRIAS COMP. 04/2024</t>
  </si>
  <si>
    <t>DEVOLUÇÃO FGTS S/ RESCISÕES COMP. 04/2024</t>
  </si>
  <si>
    <t>DEVOLUÇÃO INSS S/ FOLHA COMP. 04/2024</t>
  </si>
  <si>
    <t>DEVOLUÇÃO INSS S/ FÉRIAS COMP. 04/2024</t>
  </si>
  <si>
    <t>DEVOLUÇÃO INSS S/ RESCISÕES COMP. 04/2024</t>
  </si>
  <si>
    <t>IRRF S/ SALÁRIOS COMP. 04/2024</t>
  </si>
  <si>
    <t>IRRF S/ FÉRIAS COMP. 04/2024</t>
  </si>
  <si>
    <t>17/05/2024</t>
  </si>
  <si>
    <t>WILLIAN ROQUE RODRIGUES</t>
  </si>
  <si>
    <t>267.718.728-07</t>
  </si>
  <si>
    <t>ERICA CAMARINHO DA SILVA</t>
  </si>
  <si>
    <t>501.524.608-02</t>
  </si>
  <si>
    <t>15/04/2024</t>
  </si>
  <si>
    <t>NF 3334</t>
  </si>
  <si>
    <t>29/04/2024</t>
  </si>
  <si>
    <t>NF 2796</t>
  </si>
  <si>
    <t>06/06/2024</t>
  </si>
  <si>
    <t>FUNDO FIXO COMP. 05/2024 (ANTECIPADO POR LIMITE EXCEDIDO)</t>
  </si>
  <si>
    <t>NF 12044</t>
  </si>
  <si>
    <t>NF 12060</t>
  </si>
  <si>
    <t>NF 12061</t>
  </si>
  <si>
    <t>NF 246803</t>
  </si>
  <si>
    <t>NF 246832</t>
  </si>
  <si>
    <t>NF 76027</t>
  </si>
  <si>
    <t>NF 75971</t>
  </si>
  <si>
    <t>NF 75969</t>
  </si>
  <si>
    <t>SIDNEI DA SILVA GALVAO</t>
  </si>
  <si>
    <t>147.322.428-47</t>
  </si>
  <si>
    <t>NF 2100</t>
  </si>
  <si>
    <t>22/05/2024</t>
  </si>
  <si>
    <t>22/04/2024</t>
  </si>
  <si>
    <t>NF 278829</t>
  </si>
  <si>
    <t>21/05/2024</t>
  </si>
  <si>
    <t>NF 278828</t>
  </si>
  <si>
    <t>NF 545314</t>
  </si>
  <si>
    <t>NF 545367</t>
  </si>
  <si>
    <t>27/05/2024</t>
  </si>
  <si>
    <t>FGTS RESCISÓRIO - MARILUCI AZEVEDO GUERRA</t>
  </si>
  <si>
    <t>RECIBO REF. CANCELAMENTO DE PROTESTO DA NF 51835 (NOVA LINEA).</t>
  </si>
  <si>
    <t>TABELIAO DE NOTAS E PROTESTOS DE LETRAS E TITULOS</t>
  </si>
  <si>
    <t>23/05/2024</t>
  </si>
  <si>
    <t>NFS 108579</t>
  </si>
  <si>
    <t>23/04/2024</t>
  </si>
  <si>
    <t>NF 2744</t>
  </si>
  <si>
    <t>NF 6173</t>
  </si>
  <si>
    <t>28/05/2024</t>
  </si>
  <si>
    <t>01/06/2024</t>
  </si>
  <si>
    <t>PEDIDO Nº 53482</t>
  </si>
  <si>
    <t>PEDIDO Nº 53483</t>
  </si>
  <si>
    <t>NF 6202</t>
  </si>
  <si>
    <t>NFS 325</t>
  </si>
  <si>
    <t>NFS 1514</t>
  </si>
  <si>
    <t>RECIBO DE LOCAÇÃO Nº 703</t>
  </si>
  <si>
    <t>RATEIO ADMINISTRATIVO COMP. 05/2024</t>
  </si>
  <si>
    <t>RATEIO ADMINISTRATIVO S/ ADITIVO COMP. 05/2024</t>
  </si>
  <si>
    <t>1/2 - REPASSE COMP. 05/2024</t>
  </si>
  <si>
    <t>2/2 - REPASSE COMP. 05/2024 (ADITIVO)</t>
  </si>
  <si>
    <t>NFS 1672</t>
  </si>
  <si>
    <t>NF 177015</t>
  </si>
  <si>
    <t>24/05/2024</t>
  </si>
  <si>
    <t>31/05/2024</t>
  </si>
  <si>
    <t>TIAGO MARTINS CORREA</t>
  </si>
  <si>
    <t>29/05/2024</t>
  </si>
  <si>
    <t>384.264.428-03</t>
  </si>
  <si>
    <t>67.372.052/0001-60</t>
  </si>
  <si>
    <t>51.920.700/0001-35</t>
  </si>
  <si>
    <t>51.672.426/0001-22</t>
  </si>
  <si>
    <t>NFS 43</t>
  </si>
  <si>
    <t>SEDE MIRACATU (CC 51826-3)</t>
  </si>
  <si>
    <t>SEDE ADM. MIRACATU</t>
  </si>
  <si>
    <t>FOLHA MENSAL COMP. 04/2024</t>
  </si>
  <si>
    <t>PRÓ-LABORE</t>
  </si>
  <si>
    <t>RECEITA DE RATEIO ADM.</t>
  </si>
  <si>
    <t>NFS 29</t>
  </si>
  <si>
    <t>SEGURO DE VIDA</t>
  </si>
  <si>
    <t>FATURA Nº 2315433</t>
  </si>
  <si>
    <t>14/05/2024</t>
  </si>
  <si>
    <t>IRRF S/ FOLHA COMP. 04/2024</t>
  </si>
  <si>
    <t>PASSAGENS AÉREAS</t>
  </si>
  <si>
    <t>FATURA 10056</t>
  </si>
  <si>
    <t>1/2 - RATEIO ADMINISTRATIVO COMP. 05/2024</t>
  </si>
  <si>
    <t>2/2 - RATEIO ADMINISTRATIVO S/ ADITIVO COMP. 05/2024</t>
  </si>
  <si>
    <t>SEDE ADM. MIRACATU/SP</t>
  </si>
  <si>
    <t>UNIDADE: P. S. MIRACATU/SP E SEDE ADM. MIRACATU/SP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</si>
</sst>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  <numFmt numFmtId="167" formatCode="_(&quot;R$ &quot;* #,##0.00_);_(&quot;R$ &quot;* \(#,##0.00\);_(&quot;R$ &quot;* &quot;-&quot;??_);_(@_)"/>
    <numFmt numFmtId="168" formatCode="[$-416]mmmm/yyyy"/>
    <numFmt numFmtId="169" formatCode="&quot; &quot;#,##0.00&quot; &quot;;&quot; (&quot;#,##0.00&quot;)&quot;;&quot; -&quot;#&quot; &quot;;&quot; &quot;@&quot; &quot;"/>
    <numFmt numFmtId="170" formatCode="[$-416]General"/>
    <numFmt numFmtId="171" formatCode="[$-416]0%"/>
    <numFmt numFmtId="172" formatCode="&quot; &quot;#,##0.00&quot; &quot;;&quot;-&quot;#,##0.00&quot; &quot;;&quot; -&quot;00&quot; &quot;;&quot; &quot;@&quot; &quot;"/>
    <numFmt numFmtId="173" formatCode="#,##0.00&quot; &quot;[$€-407];[Red]&quot;-&quot;#,##0.00&quot; &quot;[$€-407]"/>
    <numFmt numFmtId="174" formatCode="_(&quot;R$ &quot;* #,##0.00_);_(&quot;R$ &quot;* \(#,##0.00\);_(&quot;R$ &quot;* \-??_);_(@_)"/>
    <numFmt numFmtId="175" formatCode="_-&quot;R$ &quot;* #,##0.00_-;&quot;-R$ &quot;* #,##0.00_-;_-&quot;R$ &quot;* \-??_-;_-@_-"/>
    <numFmt numFmtId="176" formatCode="_(* #,##0.00_);_(* \(#,##0.00\);_(* \-??_);_(@_)"/>
    <numFmt numFmtId="177" formatCode="_-* #,##0.00_-;\-* #,##0.00_-;_-* \-??_-;_-@_-"/>
    <numFmt numFmtId="178" formatCode="#,##0.00\ ;&quot; (&quot;#,##0.00\);&quot; -&quot;#\ ;@\ "/>
    <numFmt numFmtId="179" formatCode="&quot;R$&quot;#,##0.00"/>
    <numFmt numFmtId="180" formatCode="mmmm/yyyy"/>
    <numFmt numFmtId="181" formatCode="[$-416]mmmm\-yy;@"/>
    <numFmt numFmtId="182" formatCode="0000000"/>
    <numFmt numFmtId="183" formatCode="000000000000000"/>
    <numFmt numFmtId="184" formatCode="00000000000"/>
    <numFmt numFmtId="185" formatCode="000000"/>
    <numFmt numFmtId="186" formatCode="00"/>
    <numFmt numFmtId="187" formatCode="#,##0.00;[Red]#,##0.00"/>
    <numFmt numFmtId="188" formatCode="#,###,##0.00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5"/>
      <color indexed="56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sz val="12"/>
      <color rgb="FF000000"/>
      <name val="Calibri1"/>
    </font>
    <font>
      <b/>
      <i/>
      <sz val="16"/>
      <color rgb="FF00000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10"/>
      <name val="Arial"/>
      <family val="2"/>
      <charset val="1"/>
    </font>
    <font>
      <b/>
      <i/>
      <sz val="16"/>
      <color indexed="8"/>
      <name val="Arial"/>
      <family val="2"/>
      <charset val="1"/>
    </font>
    <font>
      <u/>
      <sz val="10"/>
      <color indexed="12"/>
      <name val="Arial"/>
      <family val="2"/>
      <charset val="1"/>
    </font>
    <font>
      <sz val="10"/>
      <name val="Mangal"/>
      <family val="2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5"/>
      <color indexed="56"/>
      <name val="Calibri"/>
      <family val="2"/>
      <charset val="1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b/>
      <i/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u/>
      <sz val="10.199999999999999"/>
      <color theme="10"/>
      <name val="Calibri"/>
      <family val="2"/>
    </font>
    <font>
      <sz val="8"/>
      <color rgb="FFFFFFFF"/>
      <name val="Calibri Light"/>
      <family val="2"/>
      <scheme val="major"/>
    </font>
    <font>
      <sz val="8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2"/>
      <color theme="8"/>
      <name val="Calibri"/>
      <family val="2"/>
      <scheme val="minor"/>
    </font>
    <font>
      <b/>
      <i/>
      <sz val="10"/>
      <color theme="1"/>
      <name val="Arial"/>
      <family val="2"/>
    </font>
    <font>
      <b/>
      <sz val="9"/>
      <color rgb="FFC00000"/>
      <name val="Calibri"/>
      <family val="2"/>
    </font>
    <font>
      <sz val="12"/>
      <color rgb="FFC0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40404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20212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Montserrat"/>
    </font>
    <font>
      <sz val="10"/>
      <color indexed="10"/>
      <name val="Montserrat"/>
    </font>
    <font>
      <sz val="10"/>
      <color indexed="17"/>
      <name val="Montserrat"/>
    </font>
  </fonts>
  <fills count="8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2" tint="-9.9978637043366805E-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53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58" fillId="59" borderId="22" applyNumberFormat="0" applyAlignment="0" applyProtection="0"/>
    <xf numFmtId="0" fontId="67" fillId="58" borderId="21" applyNumberFormat="0" applyAlignment="0" applyProtection="0"/>
    <xf numFmtId="0" fontId="70" fillId="41" borderId="0" applyNumberFormat="0" applyBorder="0" applyAlignment="0" applyProtection="0"/>
    <xf numFmtId="0" fontId="57" fillId="57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56" borderId="0" applyNumberFormat="0" applyBorder="0" applyAlignment="0" applyProtection="0"/>
    <xf numFmtId="0" fontId="57" fillId="55" borderId="0" applyNumberFormat="0" applyBorder="0" applyAlignment="0" applyProtection="0"/>
    <xf numFmtId="0" fontId="57" fillId="54" borderId="0" applyNumberFormat="0" applyBorder="0" applyAlignment="0" applyProtection="0"/>
    <xf numFmtId="0" fontId="57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48" borderId="0" applyNumberFormat="0" applyBorder="0" applyAlignment="0" applyProtection="0"/>
    <xf numFmtId="0" fontId="57" fillId="47" borderId="0" applyNumberFormat="0" applyBorder="0" applyAlignment="0" applyProtection="0"/>
    <xf numFmtId="0" fontId="57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46" borderId="0" applyNumberFormat="0" applyBorder="0" applyAlignment="0" applyProtection="0"/>
    <xf numFmtId="0" fontId="35" fillId="43" borderId="0" applyNumberFormat="0" applyBorder="0" applyAlignment="0" applyProtection="0"/>
    <xf numFmtId="0" fontId="35" fillId="48" borderId="0" applyNumberFormat="0" applyBorder="0" applyAlignment="0" applyProtection="0"/>
    <xf numFmtId="0" fontId="35" fillId="47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Protection="0"/>
    <xf numFmtId="169" fontId="26" fillId="0" borderId="0" applyBorder="0" applyProtection="0"/>
    <xf numFmtId="170" fontId="26" fillId="0" borderId="0" applyBorder="0" applyProtection="0"/>
    <xf numFmtId="0" fontId="27" fillId="0" borderId="0"/>
    <xf numFmtId="0" fontId="28" fillId="0" borderId="0" applyNumberFormat="0" applyBorder="0" applyProtection="0"/>
    <xf numFmtId="171" fontId="26" fillId="0" borderId="0" applyBorder="0" applyProtection="0"/>
    <xf numFmtId="0" fontId="29" fillId="0" borderId="0" applyNumberFormat="0" applyBorder="0" applyProtection="0">
      <alignment horizontal="center"/>
    </xf>
    <xf numFmtId="0" fontId="29" fillId="0" borderId="0" applyNumberFormat="0" applyBorder="0" applyProtection="0">
      <alignment horizontal="center" textRotation="90"/>
    </xf>
    <xf numFmtId="170" fontId="30" fillId="0" borderId="0" applyBorder="0" applyProtection="0"/>
    <xf numFmtId="0" fontId="1" fillId="0" borderId="0"/>
    <xf numFmtId="170" fontId="31" fillId="0" borderId="0" applyBorder="0" applyProtection="0"/>
    <xf numFmtId="0" fontId="1" fillId="0" borderId="0"/>
    <xf numFmtId="0" fontId="1" fillId="0" borderId="0"/>
    <xf numFmtId="170" fontId="26" fillId="0" borderId="0" applyBorder="0" applyProtection="0"/>
    <xf numFmtId="0" fontId="1" fillId="0" borderId="0"/>
    <xf numFmtId="0" fontId="22" fillId="0" borderId="0"/>
    <xf numFmtId="0" fontId="1" fillId="0" borderId="0"/>
    <xf numFmtId="0" fontId="32" fillId="0" borderId="0"/>
    <xf numFmtId="0" fontId="1" fillId="0" borderId="0"/>
    <xf numFmtId="0" fontId="33" fillId="0" borderId="0" applyNumberFormat="0" applyBorder="0" applyProtection="0"/>
    <xf numFmtId="0" fontId="33" fillId="0" borderId="0" applyNumberFormat="0" applyBorder="0" applyProtection="0"/>
    <xf numFmtId="170" fontId="34" fillId="0" borderId="13" applyProtection="0"/>
    <xf numFmtId="169" fontId="26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167" fontId="27" fillId="0" borderId="0" applyFont="0" applyFill="0" applyBorder="0" applyAlignment="0" applyProtection="0"/>
    <xf numFmtId="0" fontId="1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24" fillId="0" borderId="12"/>
    <xf numFmtId="0" fontId="24" fillId="0" borderId="12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32" fillId="0" borderId="0"/>
    <xf numFmtId="0" fontId="32" fillId="0" borderId="0"/>
    <xf numFmtId="173" fontId="33" fillId="0" borderId="0" applyBorder="0" applyProtection="0"/>
    <xf numFmtId="172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Border="0" applyProtection="0"/>
    <xf numFmtId="0" fontId="2" fillId="0" borderId="0"/>
    <xf numFmtId="0" fontId="37" fillId="38" borderId="0" applyNumberFormat="0" applyBorder="0" applyAlignment="0" applyProtection="0"/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Fill="0" applyBorder="0" applyAlignment="0" applyProtection="0"/>
    <xf numFmtId="0" fontId="39" fillId="0" borderId="0" applyBorder="0" applyProtection="0"/>
    <xf numFmtId="0" fontId="39" fillId="0" borderId="0"/>
    <xf numFmtId="0" fontId="39" fillId="0" borderId="0"/>
    <xf numFmtId="44" fontId="2" fillId="0" borderId="0" applyFill="0" applyBorder="0" applyAlignment="0" applyProtection="0"/>
    <xf numFmtId="174" fontId="40" fillId="0" borderId="0" applyFill="0" applyBorder="0" applyAlignment="0" applyProtection="0"/>
    <xf numFmtId="175" fontId="40" fillId="0" borderId="0" applyFill="0" applyBorder="0" applyAlignment="0" applyProtection="0"/>
    <xf numFmtId="175" fontId="40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Border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41" fillId="0" borderId="0" applyBorder="0" applyProtection="0"/>
    <xf numFmtId="0" fontId="42" fillId="0" borderId="0"/>
    <xf numFmtId="0" fontId="42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0" fontId="44" fillId="0" borderId="0" applyNumberFormat="0" applyBorder="0" applyProtection="0"/>
    <xf numFmtId="0" fontId="44" fillId="0" borderId="0" applyNumberFormat="0" applyBorder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0" fontId="45" fillId="0" borderId="12" applyNumberFormat="0" applyFill="0" applyAlignment="0" applyProtection="0"/>
    <xf numFmtId="0" fontId="45" fillId="0" borderId="14" applyProtection="0"/>
    <xf numFmtId="0" fontId="45" fillId="0" borderId="12"/>
    <xf numFmtId="0" fontId="45" fillId="0" borderId="12"/>
    <xf numFmtId="176" fontId="40" fillId="0" borderId="0" applyFill="0" applyBorder="0" applyAlignment="0" applyProtection="0"/>
    <xf numFmtId="178" fontId="41" fillId="0" borderId="0" applyBorder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3" fillId="6" borderId="0" applyNumberFormat="0" applyBorder="0" applyAlignment="0" applyProtection="0"/>
    <xf numFmtId="0" fontId="16" fillId="9" borderId="6" applyNumberFormat="0" applyAlignment="0" applyProtection="0"/>
    <xf numFmtId="0" fontId="18" fillId="10" borderId="9" applyNumberFormat="0" applyAlignment="0" applyProtection="0"/>
    <xf numFmtId="0" fontId="20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4" fillId="8" borderId="6" applyNumberFormat="0" applyAlignment="0" applyProtection="0"/>
    <xf numFmtId="0" fontId="17" fillId="0" borderId="8" applyNumberFormat="0" applyFill="0" applyAlignment="0" applyProtection="0"/>
    <xf numFmtId="0" fontId="46" fillId="7" borderId="0" applyNumberFormat="0" applyBorder="0" applyAlignment="0" applyProtection="0"/>
    <xf numFmtId="0" fontId="1" fillId="11" borderId="10" applyNumberFormat="0" applyFont="0" applyAlignment="0" applyProtection="0"/>
    <xf numFmtId="0" fontId="15" fillId="9" borderId="7" applyNumberFormat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ill="0" applyBorder="0" applyAlignment="0" applyProtection="0"/>
    <xf numFmtId="0" fontId="45" fillId="0" borderId="14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66" fillId="42" borderId="0" applyNumberFormat="0" applyBorder="0" applyAlignment="0" applyProtection="0"/>
    <xf numFmtId="0" fontId="24" fillId="0" borderId="12" applyNumberFormat="0" applyFill="0" applyAlignment="0" applyProtection="0"/>
    <xf numFmtId="0" fontId="75" fillId="0" borderId="24" applyNumberFormat="0" applyFill="0" applyAlignment="0" applyProtection="0"/>
    <xf numFmtId="0" fontId="65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69" fillId="45" borderId="21" applyNumberFormat="0" applyAlignment="0" applyProtection="0"/>
    <xf numFmtId="0" fontId="68" fillId="0" borderId="23" applyNumberFormat="0" applyFill="0" applyAlignment="0" applyProtection="0"/>
    <xf numFmtId="44" fontId="2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1" fillId="60" borderId="0" applyNumberFormat="0" applyBorder="0" applyAlignment="0" applyProtection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61" borderId="26" applyNumberFormat="0" applyFont="0" applyAlignment="0" applyProtection="0"/>
    <xf numFmtId="0" fontId="72" fillId="58" borderId="27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42" fillId="0" borderId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22" fillId="0" borderId="0"/>
    <xf numFmtId="0" fontId="60" fillId="0" borderId="28" applyNumberFormat="0" applyFill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3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0" fontId="45" fillId="0" borderId="64" applyProtection="0"/>
    <xf numFmtId="0" fontId="45" fillId="0" borderId="63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4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8">
    <xf numFmtId="0" fontId="0" fillId="0" borderId="0" xfId="0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164" fontId="6" fillId="2" borderId="0" xfId="1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4" fontId="5" fillId="2" borderId="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7" fillId="36" borderId="1" xfId="0" applyFont="1" applyFill="1" applyBorder="1" applyAlignment="1">
      <alignment horizontal="center" vertical="center" wrapText="1"/>
    </xf>
    <xf numFmtId="0" fontId="58" fillId="66" borderId="19" xfId="36" applyFont="1" applyFill="1" applyBorder="1" applyAlignment="1">
      <alignment vertical="center"/>
    </xf>
    <xf numFmtId="4" fontId="57" fillId="66" borderId="20" xfId="36" applyNumberFormat="1" applyFont="1" applyFill="1" applyBorder="1" applyAlignment="1">
      <alignment horizontal="right" vertical="center"/>
    </xf>
    <xf numFmtId="0" fontId="58" fillId="68" borderId="30" xfId="36" applyFont="1" applyFill="1" applyBorder="1" applyAlignment="1">
      <alignment vertical="center"/>
    </xf>
    <xf numFmtId="4" fontId="57" fillId="68" borderId="32" xfId="36" applyNumberFormat="1" applyFont="1" applyFill="1" applyBorder="1" applyAlignment="1" applyProtection="1">
      <alignment horizontal="right" vertical="center"/>
      <protection locked="0"/>
    </xf>
    <xf numFmtId="0" fontId="58" fillId="69" borderId="30" xfId="36" applyFont="1" applyFill="1" applyBorder="1" applyAlignment="1">
      <alignment vertical="center"/>
    </xf>
    <xf numFmtId="0" fontId="58" fillId="69" borderId="32" xfId="36" applyFont="1" applyFill="1" applyBorder="1" applyAlignment="1">
      <alignment vertical="center"/>
    </xf>
    <xf numFmtId="0" fontId="22" fillId="70" borderId="30" xfId="36" applyFill="1" applyBorder="1" applyAlignment="1">
      <alignment vertical="center"/>
    </xf>
    <xf numFmtId="4" fontId="35" fillId="70" borderId="32" xfId="36" applyNumberFormat="1" applyFont="1" applyFill="1" applyBorder="1" applyAlignment="1" applyProtection="1">
      <alignment horizontal="right" vertical="center"/>
      <protection locked="0"/>
    </xf>
    <xf numFmtId="0" fontId="22" fillId="0" borderId="30" xfId="36" applyFill="1" applyBorder="1" applyAlignment="1">
      <alignment vertical="center"/>
    </xf>
    <xf numFmtId="4" fontId="35" fillId="0" borderId="32" xfId="36" applyNumberFormat="1" applyFont="1" applyFill="1" applyBorder="1" applyAlignment="1" applyProtection="1">
      <alignment horizontal="right" vertical="center"/>
      <protection locked="0"/>
    </xf>
    <xf numFmtId="0" fontId="60" fillId="4" borderId="30" xfId="36" applyFont="1" applyFill="1" applyBorder="1" applyAlignment="1">
      <alignment vertical="center"/>
    </xf>
    <xf numFmtId="4" fontId="35" fillId="4" borderId="32" xfId="36" applyNumberFormat="1" applyFont="1" applyFill="1" applyBorder="1" applyAlignment="1">
      <alignment horizontal="right" vertical="center"/>
    </xf>
    <xf numFmtId="4" fontId="57" fillId="68" borderId="32" xfId="36" applyNumberFormat="1" applyFont="1" applyFill="1" applyBorder="1" applyAlignment="1">
      <alignment horizontal="right" vertical="center"/>
    </xf>
    <xf numFmtId="0" fontId="58" fillId="71" borderId="30" xfId="36" applyFont="1" applyFill="1" applyBorder="1" applyAlignment="1">
      <alignment vertical="center"/>
    </xf>
    <xf numFmtId="0" fontId="58" fillId="71" borderId="32" xfId="36" applyFont="1" applyFill="1" applyBorder="1" applyAlignment="1">
      <alignment vertical="center"/>
    </xf>
    <xf numFmtId="0" fontId="60" fillId="67" borderId="30" xfId="36" applyFont="1" applyFill="1" applyBorder="1" applyAlignment="1">
      <alignment vertical="center"/>
    </xf>
    <xf numFmtId="0" fontId="22" fillId="72" borderId="30" xfId="36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  <protection locked="0"/>
    </xf>
    <xf numFmtId="0" fontId="60" fillId="72" borderId="30" xfId="36" applyFont="1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</xf>
    <xf numFmtId="4" fontId="35" fillId="70" borderId="32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Protection="1">
      <protection locked="0"/>
    </xf>
    <xf numFmtId="4" fontId="35" fillId="70" borderId="45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Alignment="1" applyProtection="1">
      <alignment horizontal="right" vertical="center"/>
      <protection locked="0"/>
    </xf>
    <xf numFmtId="4" fontId="35" fillId="67" borderId="32" xfId="36" applyNumberFormat="1" applyFont="1" applyFill="1" applyBorder="1" applyAlignment="1" applyProtection="1">
      <alignment horizontal="right" vertical="center"/>
      <protection locked="0"/>
    </xf>
    <xf numFmtId="168" fontId="53" fillId="74" borderId="18" xfId="36" applyNumberFormat="1" applyFont="1" applyFill="1" applyBorder="1" applyAlignment="1" applyProtection="1">
      <alignment horizontal="right" vertical="center"/>
      <protection locked="0"/>
    </xf>
    <xf numFmtId="0" fontId="60" fillId="0" borderId="30" xfId="135" applyFont="1" applyBorder="1" applyAlignment="1"/>
    <xf numFmtId="0" fontId="35" fillId="0" borderId="30" xfId="135" applyFont="1" applyBorder="1" applyAlignment="1"/>
    <xf numFmtId="0" fontId="60" fillId="63" borderId="31" xfId="135" applyFont="1" applyFill="1" applyBorder="1" applyAlignment="1" applyProtection="1">
      <alignment horizontal="right"/>
    </xf>
    <xf numFmtId="0" fontId="60" fillId="63" borderId="30" xfId="135" applyFont="1" applyFill="1" applyBorder="1" applyAlignment="1"/>
    <xf numFmtId="0" fontId="60" fillId="63" borderId="32" xfId="135" applyFont="1" applyFill="1" applyBorder="1" applyAlignment="1"/>
    <xf numFmtId="0" fontId="35" fillId="0" borderId="31" xfId="135" applyFont="1" applyBorder="1"/>
    <xf numFmtId="4" fontId="35" fillId="0" borderId="33" xfId="81" applyNumberFormat="1" applyFont="1" applyBorder="1" applyAlignment="1" applyProtection="1">
      <alignment horizontal="right"/>
      <protection locked="0"/>
    </xf>
    <xf numFmtId="179" fontId="60" fillId="0" borderId="34" xfId="135" applyNumberFormat="1" applyFont="1" applyBorder="1" applyAlignment="1">
      <alignment horizontal="right"/>
    </xf>
    <xf numFmtId="179" fontId="35" fillId="0" borderId="34" xfId="135" applyNumberFormat="1" applyFont="1" applyBorder="1" applyAlignment="1">
      <alignment horizontal="right"/>
    </xf>
    <xf numFmtId="0" fontId="60" fillId="67" borderId="31" xfId="135" applyFont="1" applyFill="1" applyBorder="1" applyAlignment="1">
      <alignment horizontal="left"/>
    </xf>
    <xf numFmtId="4" fontId="35" fillId="67" borderId="33" xfId="135" applyNumberFormat="1" applyFont="1" applyFill="1" applyBorder="1" applyProtection="1">
      <protection locked="0"/>
    </xf>
    <xf numFmtId="4" fontId="35" fillId="67" borderId="33" xfId="81" applyNumberFormat="1" applyFont="1" applyFill="1" applyBorder="1" applyAlignment="1">
      <alignment horizontal="right"/>
    </xf>
    <xf numFmtId="4" fontId="60" fillId="67" borderId="33" xfId="81" applyNumberFormat="1" applyFont="1" applyFill="1" applyBorder="1" applyAlignment="1">
      <alignment horizontal="right"/>
    </xf>
    <xf numFmtId="0" fontId="62" fillId="67" borderId="39" xfId="135" applyFont="1" applyFill="1" applyBorder="1" applyAlignment="1">
      <alignment horizontal="right"/>
    </xf>
    <xf numFmtId="4" fontId="60" fillId="67" borderId="37" xfId="81" applyNumberFormat="1" applyFont="1" applyFill="1" applyBorder="1" applyAlignment="1">
      <alignment horizontal="right"/>
    </xf>
    <xf numFmtId="0" fontId="60" fillId="63" borderId="16" xfId="2344" applyFont="1" applyFill="1" applyBorder="1" applyAlignment="1" applyProtection="1">
      <alignment horizontal="center" vertical="center"/>
      <protection locked="0"/>
    </xf>
    <xf numFmtId="179" fontId="53" fillId="63" borderId="33" xfId="135" applyNumberFormat="1" applyFont="1" applyFill="1" applyBorder="1" applyAlignment="1" applyProtection="1">
      <alignment horizontal="center"/>
      <protection locked="0"/>
    </xf>
    <xf numFmtId="168" fontId="53" fillId="63" borderId="18" xfId="2344" applyNumberFormat="1" applyFont="1" applyFill="1" applyBorder="1" applyAlignment="1" applyProtection="1">
      <alignment horizontal="center" vertical="center"/>
      <protection locked="0"/>
    </xf>
    <xf numFmtId="0" fontId="51" fillId="74" borderId="1" xfId="2355" applyFont="1" applyFill="1" applyBorder="1" applyAlignment="1" applyProtection="1">
      <alignment horizontal="center" vertical="center"/>
    </xf>
    <xf numFmtId="0" fontId="22" fillId="0" borderId="0" xfId="2310"/>
    <xf numFmtId="0" fontId="54" fillId="0" borderId="0" xfId="2310" applyFont="1" applyAlignment="1" applyProtection="1">
      <alignment vertical="center"/>
      <protection locked="0"/>
    </xf>
    <xf numFmtId="0" fontId="54" fillId="64" borderId="0" xfId="2310" applyFont="1" applyFill="1" applyBorder="1" applyAlignment="1" applyProtection="1">
      <alignment vertical="center"/>
      <protection locked="0"/>
    </xf>
    <xf numFmtId="0" fontId="51" fillId="64" borderId="31" xfId="2310" applyFont="1" applyFill="1" applyBorder="1" applyAlignment="1" applyProtection="1">
      <alignment horizontal="center" vertical="center" wrapText="1"/>
      <protection locked="0"/>
    </xf>
    <xf numFmtId="0" fontId="51" fillId="64" borderId="1" xfId="2310" applyFont="1" applyFill="1" applyBorder="1" applyAlignment="1" applyProtection="1">
      <alignment horizontal="center" vertical="center" wrapText="1"/>
      <protection locked="0"/>
    </xf>
    <xf numFmtId="0" fontId="51" fillId="64" borderId="33" xfId="2310" applyFont="1" applyFill="1" applyBorder="1" applyAlignment="1" applyProtection="1">
      <alignment horizontal="center" vertical="center" wrapText="1"/>
      <protection locked="0"/>
    </xf>
    <xf numFmtId="0" fontId="54" fillId="64" borderId="31" xfId="2310" applyFont="1" applyFill="1" applyBorder="1" applyAlignment="1" applyProtection="1">
      <alignment vertical="center" wrapText="1"/>
      <protection locked="0"/>
    </xf>
    <xf numFmtId="0" fontId="54" fillId="64" borderId="1" xfId="2310" applyFont="1" applyFill="1" applyBorder="1" applyAlignment="1" applyProtection="1">
      <alignment vertical="center" wrapText="1"/>
      <protection locked="0"/>
    </xf>
    <xf numFmtId="0" fontId="54" fillId="64" borderId="33" xfId="2310" applyFont="1" applyFill="1" applyBorder="1" applyAlignment="1" applyProtection="1">
      <alignment vertical="center" wrapText="1"/>
      <protection locked="0"/>
    </xf>
    <xf numFmtId="49" fontId="51" fillId="64" borderId="31" xfId="2310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49" fontId="63" fillId="64" borderId="33" xfId="2310" applyNumberFormat="1" applyFont="1" applyFill="1" applyBorder="1" applyAlignment="1" applyProtection="1">
      <alignment horizontal="center" vertical="center" wrapText="1"/>
      <protection locked="0"/>
    </xf>
    <xf numFmtId="49" fontId="51" fillId="0" borderId="31" xfId="2310" applyNumberFormat="1" applyFont="1" applyFill="1" applyBorder="1" applyAlignment="1" applyProtection="1">
      <alignment horizontal="center" vertical="center" wrapText="1"/>
      <protection locked="0"/>
    </xf>
    <xf numFmtId="0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0" fontId="54" fillId="64" borderId="1" xfId="2310" applyNumberFormat="1" applyFont="1" applyFill="1" applyBorder="1" applyAlignment="1" applyProtection="1">
      <alignment vertical="center" wrapText="1"/>
      <protection locked="0"/>
    </xf>
    <xf numFmtId="0" fontId="51" fillId="64" borderId="1" xfId="2297" applyNumberFormat="1" applyFont="1" applyFill="1" applyBorder="1" applyAlignment="1" applyProtection="1">
      <alignment horizontal="center" vertical="center" wrapText="1"/>
      <protection locked="0"/>
    </xf>
    <xf numFmtId="180" fontId="53" fillId="39" borderId="17" xfId="2310" applyNumberFormat="1" applyFont="1" applyFill="1" applyBorder="1" applyAlignment="1" applyProtection="1">
      <alignment vertical="center"/>
      <protection locked="0"/>
    </xf>
    <xf numFmtId="180" fontId="53" fillId="39" borderId="17" xfId="2310" applyNumberFormat="1" applyFont="1" applyFill="1" applyBorder="1" applyAlignment="1" applyProtection="1">
      <alignment horizontal="center" vertical="center"/>
      <protection locked="0"/>
    </xf>
    <xf numFmtId="0" fontId="51" fillId="39" borderId="35" xfId="2310" applyFont="1" applyFill="1" applyBorder="1" applyAlignment="1" applyProtection="1">
      <alignment horizontal="center" vertical="center" wrapText="1"/>
      <protection hidden="1"/>
    </xf>
    <xf numFmtId="0" fontId="51" fillId="39" borderId="15" xfId="2310" applyFont="1" applyFill="1" applyBorder="1" applyAlignment="1" applyProtection="1">
      <alignment horizontal="center" vertical="center" wrapText="1"/>
      <protection hidden="1"/>
    </xf>
    <xf numFmtId="0" fontId="51" fillId="39" borderId="36" xfId="2310" applyFont="1" applyFill="1" applyBorder="1" applyAlignment="1" applyProtection="1">
      <alignment horizontal="center" vertical="center" wrapText="1"/>
      <protection hidden="1"/>
    </xf>
    <xf numFmtId="0" fontId="60" fillId="39" borderId="40" xfId="2310" applyNumberFormat="1" applyFont="1" applyFill="1" applyBorder="1" applyAlignment="1" applyProtection="1">
      <alignment vertical="center" wrapText="1"/>
    </xf>
    <xf numFmtId="0" fontId="60" fillId="39" borderId="40" xfId="2310" applyFont="1" applyFill="1" applyBorder="1" applyAlignment="1" applyProtection="1">
      <alignment vertical="center" wrapText="1"/>
    </xf>
    <xf numFmtId="2" fontId="60" fillId="39" borderId="40" xfId="2310" applyNumberFormat="1" applyFont="1" applyFill="1" applyBorder="1" applyAlignment="1" applyProtection="1">
      <alignment vertical="center" wrapText="1"/>
    </xf>
    <xf numFmtId="0" fontId="60" fillId="39" borderId="37" xfId="2310" applyFont="1" applyFill="1" applyBorder="1" applyAlignment="1" applyProtection="1">
      <alignment vertical="center" wrapText="1"/>
    </xf>
    <xf numFmtId="49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44" fontId="51" fillId="0" borderId="1" xfId="2297" applyFont="1" applyFill="1" applyBorder="1" applyAlignment="1" applyProtection="1">
      <alignment horizontal="center" vertical="center" wrapText="1"/>
      <protection locked="0"/>
    </xf>
    <xf numFmtId="49" fontId="63" fillId="0" borderId="33" xfId="2310" applyNumberFormat="1" applyFont="1" applyFill="1" applyBorder="1" applyAlignment="1" applyProtection="1">
      <alignment horizontal="center" vertical="center" wrapText="1"/>
      <protection locked="0"/>
    </xf>
    <xf numFmtId="14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14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180" fontId="53" fillId="39" borderId="18" xfId="2310" applyNumberFormat="1" applyFont="1" applyFill="1" applyBorder="1" applyAlignment="1" applyProtection="1">
      <alignment horizontal="right" vertical="center"/>
      <protection locked="0"/>
    </xf>
    <xf numFmtId="0" fontId="22" fillId="0" borderId="1" xfId="2356" applyBorder="1" applyProtection="1">
      <protection locked="0"/>
    </xf>
    <xf numFmtId="0" fontId="22" fillId="0" borderId="1" xfId="2356" applyBorder="1" applyAlignment="1" applyProtection="1">
      <alignment horizontal="center"/>
      <protection locked="0"/>
    </xf>
    <xf numFmtId="0" fontId="60" fillId="63" borderId="1" xfId="2356" applyFont="1" applyFill="1" applyBorder="1" applyAlignment="1">
      <alignment horizontal="center"/>
    </xf>
    <xf numFmtId="0" fontId="22" fillId="0" borderId="29" xfId="2356" applyBorder="1" applyAlignment="1" applyProtection="1">
      <alignment horizontal="center"/>
      <protection locked="0"/>
    </xf>
    <xf numFmtId="0" fontId="61" fillId="63" borderId="33" xfId="2356" applyFont="1" applyFill="1" applyBorder="1" applyAlignment="1" applyProtection="1">
      <alignment horizontal="center"/>
    </xf>
    <xf numFmtId="0" fontId="61" fillId="63" borderId="33" xfId="2356" applyFont="1" applyFill="1" applyBorder="1" applyAlignment="1">
      <alignment horizontal="center"/>
    </xf>
    <xf numFmtId="0" fontId="22" fillId="0" borderId="31" xfId="2356" applyBorder="1" applyProtection="1">
      <protection locked="0"/>
    </xf>
    <xf numFmtId="0" fontId="60" fillId="63" borderId="31" xfId="2356" applyFont="1" applyFill="1" applyBorder="1" applyAlignment="1">
      <alignment horizontal="center"/>
    </xf>
    <xf numFmtId="43" fontId="27" fillId="0" borderId="33" xfId="81" applyFont="1" applyBorder="1" applyAlignment="1" applyProtection="1">
      <alignment horizontal="right"/>
      <protection locked="0"/>
    </xf>
    <xf numFmtId="4" fontId="60" fillId="0" borderId="33" xfId="81" applyNumberFormat="1" applyFont="1" applyBorder="1" applyAlignment="1">
      <alignment horizontal="right"/>
    </xf>
    <xf numFmtId="39" fontId="27" fillId="0" borderId="33" xfId="81" applyNumberFormat="1" applyFont="1" applyBorder="1" applyAlignment="1" applyProtection="1">
      <alignment horizontal="right"/>
      <protection locked="0"/>
    </xf>
    <xf numFmtId="4" fontId="60" fillId="65" borderId="37" xfId="81" applyNumberFormat="1" applyFont="1" applyFill="1" applyBorder="1" applyAlignment="1">
      <alignment horizontal="right"/>
    </xf>
    <xf numFmtId="0" fontId="60" fillId="63" borderId="30" xfId="2356" applyFont="1" applyFill="1" applyBorder="1" applyAlignment="1" applyProtection="1">
      <protection locked="0"/>
    </xf>
    <xf numFmtId="0" fontId="60" fillId="63" borderId="38" xfId="2356" applyFont="1" applyFill="1" applyBorder="1" applyAlignment="1" applyProtection="1">
      <protection locked="0"/>
    </xf>
    <xf numFmtId="0" fontId="60" fillId="63" borderId="32" xfId="2356" applyFont="1" applyFill="1" applyBorder="1" applyAlignment="1" applyProtection="1">
      <protection locked="0"/>
    </xf>
    <xf numFmtId="0" fontId="22" fillId="0" borderId="1" xfId="2301" applyBorder="1" applyProtection="1">
      <protection locked="0"/>
    </xf>
    <xf numFmtId="14" fontId="22" fillId="0" borderId="31" xfId="2301" applyNumberFormat="1" applyBorder="1" applyProtection="1">
      <protection locked="0"/>
    </xf>
    <xf numFmtId="0" fontId="22" fillId="0" borderId="29" xfId="2301" applyBorder="1" applyAlignment="1" applyProtection="1">
      <alignment horizontal="center"/>
      <protection locked="0"/>
    </xf>
    <xf numFmtId="39" fontId="27" fillId="0" borderId="33" xfId="2339" applyNumberFormat="1" applyFont="1" applyBorder="1" applyAlignment="1" applyProtection="1">
      <alignment horizontal="right"/>
      <protection locked="0"/>
    </xf>
    <xf numFmtId="14" fontId="22" fillId="0" borderId="31" xfId="2356" applyNumberFormat="1" applyBorder="1" applyProtection="1">
      <protection locked="0"/>
    </xf>
    <xf numFmtId="0" fontId="27" fillId="0" borderId="29" xfId="2301" applyFont="1" applyBorder="1" applyAlignment="1" applyProtection="1">
      <alignment horizontal="center"/>
      <protection locked="0"/>
    </xf>
    <xf numFmtId="168" fontId="53" fillId="63" borderId="18" xfId="2356" applyNumberFormat="1" applyFont="1" applyFill="1" applyBorder="1" applyAlignment="1" applyProtection="1">
      <alignment horizontal="center" vertical="center"/>
      <protection locked="0"/>
    </xf>
    <xf numFmtId="0" fontId="51" fillId="64" borderId="31" xfId="2309" applyFont="1" applyFill="1" applyBorder="1" applyAlignment="1" applyProtection="1">
      <alignment horizontal="center" vertical="center" wrapText="1"/>
      <protection locked="0"/>
    </xf>
    <xf numFmtId="0" fontId="51" fillId="64" borderId="1" xfId="2309" applyFont="1" applyFill="1" applyBorder="1" applyAlignment="1" applyProtection="1">
      <alignment horizontal="center" vertical="center" wrapText="1"/>
      <protection locked="0"/>
    </xf>
    <xf numFmtId="0" fontId="51" fillId="64" borderId="33" xfId="2309" applyFont="1" applyFill="1" applyBorder="1" applyAlignment="1" applyProtection="1">
      <alignment horizontal="center" vertical="center" wrapText="1"/>
      <protection locked="0"/>
    </xf>
    <xf numFmtId="0" fontId="54" fillId="64" borderId="31" xfId="2309" applyFont="1" applyFill="1" applyBorder="1" applyAlignment="1" applyProtection="1">
      <alignment vertical="center" wrapText="1"/>
      <protection locked="0"/>
    </xf>
    <xf numFmtId="0" fontId="54" fillId="64" borderId="1" xfId="2309" applyFont="1" applyFill="1" applyBorder="1" applyAlignment="1" applyProtection="1">
      <alignment vertical="center" wrapText="1"/>
      <protection locked="0"/>
    </xf>
    <xf numFmtId="0" fontId="54" fillId="64" borderId="33" xfId="2309" applyFont="1" applyFill="1" applyBorder="1" applyAlignment="1" applyProtection="1">
      <alignment vertical="center" wrapText="1"/>
      <protection locked="0"/>
    </xf>
    <xf numFmtId="0" fontId="51" fillId="63" borderId="40" xfId="2309" applyFont="1" applyFill="1" applyBorder="1" applyAlignment="1" applyProtection="1">
      <alignment vertical="center" wrapText="1"/>
    </xf>
    <xf numFmtId="14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167" fontId="51" fillId="64" borderId="33" xfId="2309" applyNumberFormat="1" applyFont="1" applyFill="1" applyBorder="1" applyAlignment="1" applyProtection="1">
      <alignment horizontal="center" vertical="center" wrapText="1"/>
      <protection locked="0"/>
    </xf>
    <xf numFmtId="167" fontId="51" fillId="63" borderId="37" xfId="2309" applyNumberFormat="1" applyFont="1" applyFill="1" applyBorder="1" applyAlignment="1" applyProtection="1">
      <alignment vertical="center" wrapText="1"/>
    </xf>
    <xf numFmtId="49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33" xfId="81" applyNumberFormat="1" applyFont="1" applyFill="1" applyBorder="1" applyAlignment="1" applyProtection="1">
      <alignment horizontal="center" vertical="center" wrapText="1"/>
      <protection locked="0"/>
    </xf>
    <xf numFmtId="0" fontId="51" fillId="39" borderId="35" xfId="2309" applyFont="1" applyFill="1" applyBorder="1" applyAlignment="1" applyProtection="1">
      <alignment horizontal="center" vertical="center" wrapText="1"/>
    </xf>
    <xf numFmtId="0" fontId="51" fillId="39" borderId="15" xfId="2309" applyFont="1" applyFill="1" applyBorder="1" applyAlignment="1" applyProtection="1">
      <alignment horizontal="center" vertical="center" wrapText="1"/>
    </xf>
    <xf numFmtId="0" fontId="51" fillId="39" borderId="36" xfId="2309" applyFont="1" applyFill="1" applyBorder="1" applyAlignment="1" applyProtection="1">
      <alignment horizontal="center" vertical="center" wrapText="1"/>
    </xf>
    <xf numFmtId="180" fontId="53" fillId="39" borderId="18" xfId="2309" applyNumberFormat="1" applyFont="1" applyFill="1" applyBorder="1" applyAlignment="1" applyProtection="1">
      <alignment vertical="center"/>
      <protection locked="0"/>
    </xf>
    <xf numFmtId="0" fontId="80" fillId="76" borderId="1" xfId="2308" applyFont="1" applyFill="1" applyBorder="1" applyAlignment="1">
      <alignment horizontal="center" vertical="center" wrapText="1"/>
    </xf>
    <xf numFmtId="182" fontId="80" fillId="76" borderId="1" xfId="2308" applyNumberFormat="1" applyFont="1" applyFill="1" applyBorder="1" applyAlignment="1">
      <alignment horizontal="center" vertical="center" wrapText="1"/>
    </xf>
    <xf numFmtId="183" fontId="80" fillId="76" borderId="1" xfId="2308" applyNumberFormat="1" applyFont="1" applyFill="1" applyBorder="1" applyAlignment="1">
      <alignment horizontal="center" vertical="center" wrapText="1"/>
    </xf>
    <xf numFmtId="184" fontId="80" fillId="76" borderId="1" xfId="2308" applyNumberFormat="1" applyFont="1" applyFill="1" applyBorder="1" applyAlignment="1">
      <alignment horizontal="center" vertical="center" wrapText="1"/>
    </xf>
    <xf numFmtId="49" fontId="80" fillId="76" borderId="1" xfId="2308" applyNumberFormat="1" applyFont="1" applyFill="1" applyBorder="1" applyAlignment="1">
      <alignment horizontal="center" vertical="center" wrapText="1"/>
    </xf>
    <xf numFmtId="185" fontId="80" fillId="76" borderId="1" xfId="2308" applyNumberFormat="1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vertical="center" wrapText="1"/>
    </xf>
    <xf numFmtId="1" fontId="80" fillId="76" borderId="1" xfId="2308" applyNumberFormat="1" applyFont="1" applyFill="1" applyBorder="1" applyAlignment="1">
      <alignment horizontal="center" vertical="center" wrapText="1"/>
    </xf>
    <xf numFmtId="14" fontId="80" fillId="76" borderId="1" xfId="2308" applyNumberFormat="1" applyFont="1" applyFill="1" applyBorder="1" applyAlignment="1">
      <alignment horizontal="center" vertical="center" wrapText="1"/>
    </xf>
    <xf numFmtId="0" fontId="81" fillId="3" borderId="1" xfId="2308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horizontal="left" vertical="center" wrapText="1"/>
    </xf>
    <xf numFmtId="43" fontId="80" fillId="76" borderId="1" xfId="81" applyFont="1" applyFill="1" applyBorder="1" applyAlignment="1">
      <alignment horizontal="center" vertical="center" wrapText="1"/>
    </xf>
    <xf numFmtId="43" fontId="82" fillId="0" borderId="1" xfId="81" applyFont="1" applyFill="1" applyBorder="1"/>
    <xf numFmtId="43" fontId="83" fillId="0" borderId="1" xfId="81" applyFont="1" applyFill="1" applyBorder="1" applyAlignment="1"/>
    <xf numFmtId="165" fontId="82" fillId="0" borderId="1" xfId="2308" applyNumberFormat="1" applyFont="1" applyFill="1" applyBorder="1" applyAlignment="1">
      <alignment horizontal="center" vertical="center"/>
    </xf>
    <xf numFmtId="0" fontId="83" fillId="0" borderId="1" xfId="2308" applyFont="1" applyFill="1" applyBorder="1" applyAlignment="1">
      <alignment vertical="center"/>
    </xf>
    <xf numFmtId="182" fontId="82" fillId="0" borderId="1" xfId="2308" applyNumberFormat="1" applyFont="1" applyFill="1" applyBorder="1" applyAlignment="1">
      <alignment horizontal="center"/>
    </xf>
    <xf numFmtId="186" fontId="82" fillId="0" borderId="1" xfId="2308" applyNumberFormat="1" applyFont="1" applyFill="1" applyBorder="1" applyAlignment="1">
      <alignment horizontal="center" vertical="center"/>
    </xf>
    <xf numFmtId="183" fontId="84" fillId="0" borderId="1" xfId="2308" applyNumberFormat="1" applyFont="1" applyFill="1" applyBorder="1" applyAlignment="1">
      <alignment horizontal="center"/>
    </xf>
    <xf numFmtId="184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>
      <alignment horizontal="center"/>
    </xf>
    <xf numFmtId="185" fontId="82" fillId="0" borderId="1" xfId="2308" applyNumberFormat="1" applyFont="1" applyFill="1" applyBorder="1" applyAlignment="1">
      <alignment horizontal="center"/>
    </xf>
    <xf numFmtId="18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/>
    <xf numFmtId="0" fontId="82" fillId="0" borderId="1" xfId="2308" applyFont="1" applyFill="1" applyBorder="1" applyAlignment="1">
      <alignment horizontal="left"/>
    </xf>
    <xf numFmtId="1" fontId="82" fillId="0" borderId="1" xfId="2308" applyNumberFormat="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center"/>
    </xf>
    <xf numFmtId="4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/>
    <xf numFmtId="43" fontId="82" fillId="0" borderId="1" xfId="8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left" vertical="center"/>
    </xf>
    <xf numFmtId="43" fontId="83" fillId="0" borderId="1" xfId="2308" applyNumberFormat="1" applyFont="1" applyFill="1" applyBorder="1" applyAlignment="1"/>
    <xf numFmtId="4" fontId="58" fillId="71" borderId="32" xfId="36" applyNumberFormat="1" applyFont="1" applyFill="1" applyBorder="1" applyAlignment="1">
      <alignment vertical="center"/>
    </xf>
    <xf numFmtId="49" fontId="82" fillId="0" borderId="1" xfId="2308" applyNumberFormat="1" applyFont="1" applyFill="1" applyBorder="1" applyAlignment="1">
      <alignment horizontal="center" vertical="center"/>
    </xf>
    <xf numFmtId="0" fontId="82" fillId="0" borderId="1" xfId="2308" applyNumberFormat="1" applyFont="1" applyFill="1" applyBorder="1"/>
    <xf numFmtId="49" fontId="82" fillId="0" borderId="1" xfId="2308" applyNumberFormat="1" applyFont="1" applyFill="1" applyBorder="1" applyAlignment="1">
      <alignment horizontal="center"/>
    </xf>
    <xf numFmtId="2" fontId="80" fillId="76" borderId="1" xfId="2308" applyNumberFormat="1" applyFont="1" applyFill="1" applyBorder="1" applyAlignment="1">
      <alignment horizontal="center" vertical="center" wrapText="1"/>
    </xf>
    <xf numFmtId="2" fontId="82" fillId="0" borderId="1" xfId="2308" applyNumberFormat="1" applyFont="1" applyFill="1" applyBorder="1" applyAlignment="1">
      <alignment horizontal="center"/>
    </xf>
    <xf numFmtId="2" fontId="0" fillId="0" borderId="0" xfId="0" applyNumberFormat="1"/>
    <xf numFmtId="2" fontId="82" fillId="0" borderId="1" xfId="81" applyNumberFormat="1" applyFont="1" applyFill="1" applyBorder="1"/>
    <xf numFmtId="2" fontId="82" fillId="0" borderId="1" xfId="81" applyNumberFormat="1" applyFont="1" applyFill="1" applyBorder="1" applyAlignment="1">
      <alignment horizontal="center"/>
    </xf>
    <xf numFmtId="49" fontId="82" fillId="0" borderId="1" xfId="81" applyNumberFormat="1" applyFont="1" applyFill="1" applyBorder="1" applyAlignment="1">
      <alignment horizontal="center"/>
    </xf>
    <xf numFmtId="0" fontId="82" fillId="0" borderId="1" xfId="2308" applyNumberFormat="1" applyFont="1" applyFill="1" applyBorder="1" applyAlignment="1">
      <alignment horizontal="center" vertical="center"/>
    </xf>
    <xf numFmtId="44" fontId="80" fillId="76" borderId="1" xfId="2308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85" fillId="0" borderId="1" xfId="2289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0" fontId="86" fillId="2" borderId="0" xfId="0" applyFont="1" applyFill="1" applyBorder="1"/>
    <xf numFmtId="17" fontId="86" fillId="2" borderId="0" xfId="0" applyNumberFormat="1" applyFont="1" applyFill="1" applyBorder="1" applyAlignment="1">
      <alignment horizontal="left"/>
    </xf>
    <xf numFmtId="0" fontId="22" fillId="2" borderId="0" xfId="0" applyFont="1" applyFill="1" applyBorder="1"/>
    <xf numFmtId="0" fontId="60" fillId="74" borderId="16" xfId="36" applyFont="1" applyFill="1" applyBorder="1" applyAlignment="1" applyProtection="1">
      <alignment horizontal="left" vertical="center"/>
      <protection locked="0"/>
    </xf>
    <xf numFmtId="0" fontId="6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/>
    </xf>
    <xf numFmtId="164" fontId="3" fillId="2" borderId="0" xfId="1" applyNumberFormat="1" applyFont="1" applyFill="1" applyBorder="1" applyAlignment="1">
      <alignment horizontal="center" vertical="center"/>
    </xf>
    <xf numFmtId="180" fontId="53" fillId="75" borderId="1" xfId="2355" applyNumberFormat="1" applyFont="1" applyFill="1" applyBorder="1" applyAlignment="1" applyProtection="1">
      <alignment vertical="center"/>
      <protection locked="0"/>
    </xf>
    <xf numFmtId="181" fontId="87" fillId="75" borderId="1" xfId="2355" applyNumberFormat="1" applyFont="1" applyFill="1" applyBorder="1" applyAlignment="1" applyProtection="1">
      <alignment vertical="center"/>
      <protection locked="0"/>
    </xf>
    <xf numFmtId="0" fontId="60" fillId="75" borderId="1" xfId="2355" applyFont="1" applyFill="1" applyBorder="1" applyAlignment="1" applyProtection="1">
      <alignment vertical="center"/>
      <protection locked="0"/>
    </xf>
    <xf numFmtId="0" fontId="51" fillId="74" borderId="1" xfId="2355" applyFont="1" applyFill="1" applyBorder="1" applyAlignment="1" applyProtection="1">
      <alignment horizontal="center" vertical="center" wrapText="1"/>
      <protection locked="0"/>
    </xf>
    <xf numFmtId="0" fontId="22" fillId="74" borderId="1" xfId="2355" applyFill="1" applyBorder="1" applyAlignment="1" applyProtection="1">
      <alignment horizontal="center" vertical="center"/>
      <protection locked="0"/>
    </xf>
    <xf numFmtId="4" fontId="78" fillId="75" borderId="1" xfId="2355" applyNumberFormat="1" applyFont="1" applyFill="1" applyBorder="1" applyAlignment="1" applyProtection="1">
      <alignment vertical="center"/>
    </xf>
    <xf numFmtId="4" fontId="77" fillId="75" borderId="1" xfId="2355" applyNumberFormat="1" applyFont="1" applyFill="1" applyBorder="1" applyAlignment="1" applyProtection="1">
      <alignment vertical="center"/>
    </xf>
    <xf numFmtId="0" fontId="90" fillId="74" borderId="1" xfId="2355" applyFont="1" applyFill="1" applyBorder="1" applyAlignment="1">
      <alignment horizontal="center" vertical="center"/>
    </xf>
    <xf numFmtId="0" fontId="84" fillId="74" borderId="1" xfId="2355" applyFont="1" applyFill="1" applyBorder="1" applyAlignment="1">
      <alignment horizontal="center" vertical="center"/>
    </xf>
    <xf numFmtId="0" fontId="91" fillId="74" borderId="1" xfId="2355" applyFont="1" applyFill="1" applyBorder="1" applyAlignment="1" applyProtection="1">
      <alignment horizontal="center" vertical="center"/>
      <protection locked="0"/>
    </xf>
    <xf numFmtId="14" fontId="90" fillId="74" borderId="1" xfId="2355" applyNumberFormat="1" applyFont="1" applyFill="1" applyBorder="1" applyAlignment="1">
      <alignment horizontal="center" vertical="center"/>
    </xf>
    <xf numFmtId="44" fontId="90" fillId="74" borderId="1" xfId="2298" applyFont="1" applyFill="1" applyBorder="1" applyAlignment="1">
      <alignment horizontal="center" vertical="center"/>
    </xf>
    <xf numFmtId="44" fontId="91" fillId="0" borderId="1" xfId="2298" applyFont="1" applyFill="1" applyBorder="1" applyAlignment="1" applyProtection="1">
      <alignment horizontal="center"/>
      <protection locked="0"/>
    </xf>
    <xf numFmtId="17" fontId="22" fillId="75" borderId="1" xfId="2355" applyNumberFormat="1" applyFill="1" applyBorder="1" applyAlignment="1" applyProtection="1">
      <alignment horizontal="center" vertical="center"/>
      <protection locked="0"/>
    </xf>
    <xf numFmtId="0" fontId="22" fillId="75" borderId="1" xfId="2355" applyFill="1" applyBorder="1" applyAlignment="1" applyProtection="1">
      <alignment horizontal="center" vertical="center"/>
      <protection locked="0"/>
    </xf>
    <xf numFmtId="0" fontId="89" fillId="77" borderId="1" xfId="2355" applyFont="1" applyFill="1" applyBorder="1" applyAlignment="1" applyProtection="1">
      <alignment horizontal="center" vertical="center"/>
      <protection locked="0"/>
    </xf>
    <xf numFmtId="3" fontId="90" fillId="2" borderId="1" xfId="77" applyNumberFormat="1" applyFont="1" applyFill="1" applyBorder="1" applyAlignment="1" applyProtection="1">
      <alignment horizontal="center" wrapText="1"/>
      <protection locked="0"/>
    </xf>
    <xf numFmtId="0" fontId="76" fillId="0" borderId="1" xfId="2355" applyFont="1" applyBorder="1" applyAlignment="1" applyProtection="1">
      <alignment horizontal="center" vertical="center"/>
      <protection locked="0"/>
    </xf>
    <xf numFmtId="0" fontId="22" fillId="0" borderId="0" xfId="2355" applyAlignment="1">
      <alignment horizontal="center"/>
    </xf>
    <xf numFmtId="0" fontId="0" fillId="0" borderId="0" xfId="0" applyAlignment="1">
      <alignment horizontal="center"/>
    </xf>
    <xf numFmtId="0" fontId="90" fillId="74" borderId="1" xfId="2355" applyFont="1" applyFill="1" applyBorder="1" applyAlignment="1">
      <alignment horizontal="left" vertical="center"/>
    </xf>
    <xf numFmtId="0" fontId="82" fillId="0" borderId="1" xfId="2308" applyNumberFormat="1" applyFont="1" applyFill="1" applyBorder="1" applyAlignment="1">
      <alignment horizontal="right"/>
    </xf>
    <xf numFmtId="0" fontId="80" fillId="76" borderId="1" xfId="2308" applyNumberFormat="1" applyFont="1" applyFill="1" applyBorder="1" applyAlignment="1">
      <alignment horizontal="center" vertical="center" wrapText="1"/>
    </xf>
    <xf numFmtId="0" fontId="0" fillId="0" borderId="0" xfId="0" applyNumberFormat="1"/>
    <xf numFmtId="164" fontId="27" fillId="0" borderId="33" xfId="2358" applyFont="1" applyBorder="1" applyAlignment="1" applyProtection="1">
      <alignment horizontal="right"/>
      <protection locked="0"/>
    </xf>
    <xf numFmtId="0" fontId="0" fillId="0" borderId="0" xfId="0"/>
    <xf numFmtId="0" fontId="92" fillId="74" borderId="31" xfId="305" applyFont="1" applyFill="1" applyBorder="1" applyAlignment="1" applyProtection="1">
      <alignment horizontal="left" vertical="center"/>
    </xf>
    <xf numFmtId="181" fontId="93" fillId="74" borderId="58" xfId="305" applyNumberFormat="1" applyFont="1" applyFill="1" applyBorder="1" applyAlignment="1" applyProtection="1">
      <alignment horizontal="center" vertical="center"/>
      <protection locked="0"/>
    </xf>
    <xf numFmtId="0" fontId="92" fillId="79" borderId="31" xfId="305" applyFont="1" applyFill="1" applyBorder="1" applyAlignment="1">
      <alignment horizontal="left" vertical="center"/>
    </xf>
    <xf numFmtId="4" fontId="92" fillId="79" borderId="58" xfId="1634" applyNumberFormat="1" applyFont="1" applyFill="1" applyBorder="1" applyAlignment="1">
      <alignment horizontal="right" vertical="center"/>
    </xf>
    <xf numFmtId="0" fontId="92" fillId="74" borderId="55" xfId="305" applyFont="1" applyFill="1" applyBorder="1" applyAlignment="1">
      <alignment vertical="center"/>
    </xf>
    <xf numFmtId="43" fontId="92" fillId="74" borderId="57" xfId="1634" applyFont="1" applyFill="1" applyBorder="1" applyAlignment="1">
      <alignment vertical="center"/>
    </xf>
    <xf numFmtId="0" fontId="1" fillId="0" borderId="31" xfId="305" applyFont="1" applyBorder="1" applyAlignment="1">
      <alignment vertical="center"/>
    </xf>
    <xf numFmtId="4" fontId="1" fillId="0" borderId="58" xfId="305" applyNumberFormat="1" applyFont="1" applyFill="1" applyBorder="1" applyAlignment="1" applyProtection="1">
      <alignment horizontal="right" vertical="center"/>
      <protection locked="0"/>
    </xf>
    <xf numFmtId="4" fontId="94" fillId="0" borderId="58" xfId="305" quotePrefix="1" applyNumberFormat="1" applyFont="1" applyFill="1" applyBorder="1" applyAlignment="1" applyProtection="1">
      <alignment horizontal="right" vertical="center"/>
      <protection locked="0"/>
    </xf>
    <xf numFmtId="0" fontId="49" fillId="79" borderId="31" xfId="305" applyFont="1" applyFill="1" applyBorder="1" applyAlignment="1">
      <alignment horizontal="left" vertical="center"/>
    </xf>
    <xf numFmtId="4" fontId="49" fillId="79" borderId="58" xfId="1634" applyNumberFormat="1" applyFont="1" applyFill="1" applyBorder="1" applyAlignment="1">
      <alignment horizontal="right" vertical="center"/>
    </xf>
    <xf numFmtId="0" fontId="49" fillId="0" borderId="55" xfId="305" applyFont="1" applyBorder="1" applyAlignment="1">
      <alignment vertical="center"/>
    </xf>
    <xf numFmtId="179" fontId="49" fillId="0" borderId="34" xfId="305" applyNumberFormat="1" applyFont="1" applyBorder="1" applyAlignment="1">
      <alignment horizontal="right" vertical="center"/>
    </xf>
    <xf numFmtId="0" fontId="1" fillId="0" borderId="55" xfId="305" applyFont="1" applyBorder="1" applyAlignment="1">
      <alignment vertical="center"/>
    </xf>
    <xf numFmtId="179" fontId="1" fillId="0" borderId="34" xfId="305" applyNumberFormat="1" applyFont="1" applyBorder="1" applyAlignment="1">
      <alignment horizontal="right" vertical="center"/>
    </xf>
    <xf numFmtId="4" fontId="1" fillId="0" borderId="58" xfId="1634" applyNumberFormat="1" applyFont="1" applyBorder="1" applyAlignment="1" applyProtection="1">
      <alignment horizontal="right" vertical="center"/>
      <protection locked="0"/>
    </xf>
    <xf numFmtId="4" fontId="1" fillId="0" borderId="58" xfId="1634" quotePrefix="1" applyNumberFormat="1" applyFont="1" applyBorder="1" applyAlignment="1" applyProtection="1">
      <alignment horizontal="right" vertical="center"/>
      <protection locked="0"/>
    </xf>
    <xf numFmtId="0" fontId="5" fillId="79" borderId="39" xfId="305" applyFont="1" applyFill="1" applyBorder="1" applyAlignment="1">
      <alignment horizontal="right" vertical="center"/>
    </xf>
    <xf numFmtId="4" fontId="92" fillId="79" borderId="56" xfId="1634" applyNumberFormat="1" applyFont="1" applyFill="1" applyBorder="1" applyAlignment="1">
      <alignment horizontal="right" vertical="center"/>
    </xf>
    <xf numFmtId="4" fontId="94" fillId="0" borderId="58" xfId="305" applyNumberFormat="1" applyFont="1" applyFill="1" applyBorder="1" applyAlignment="1" applyProtection="1">
      <alignment horizontal="right" vertical="center"/>
      <protection locked="0"/>
    </xf>
    <xf numFmtId="4" fontId="92" fillId="74" borderId="57" xfId="305" applyNumberFormat="1" applyFont="1" applyFill="1" applyBorder="1" applyAlignment="1">
      <alignment vertical="center"/>
    </xf>
    <xf numFmtId="0" fontId="92" fillId="79" borderId="31" xfId="305" applyFont="1" applyFill="1" applyBorder="1" applyAlignment="1">
      <alignment horizontal="center" vertical="center"/>
    </xf>
    <xf numFmtId="168" fontId="92" fillId="39" borderId="47" xfId="2914" applyNumberFormat="1" applyFont="1" applyFill="1" applyBorder="1" applyAlignment="1" applyProtection="1">
      <alignment horizontal="center" vertical="center" wrapText="1"/>
    </xf>
    <xf numFmtId="168" fontId="92" fillId="39" borderId="45" xfId="2914" applyNumberFormat="1" applyFont="1" applyFill="1" applyBorder="1" applyAlignment="1" applyProtection="1">
      <alignment horizontal="center" vertical="center" wrapText="1"/>
    </xf>
    <xf numFmtId="0" fontId="50" fillId="78" borderId="31" xfId="2914" applyFont="1" applyFill="1" applyBorder="1" applyAlignment="1" applyProtection="1">
      <alignment horizontal="center" vertical="center" wrapText="1"/>
    </xf>
    <xf numFmtId="0" fontId="50" fillId="78" borderId="58" xfId="2914" applyFont="1" applyFill="1" applyBorder="1" applyAlignment="1" applyProtection="1">
      <alignment horizontal="center" vertical="center" wrapText="1"/>
    </xf>
    <xf numFmtId="0" fontId="92" fillId="79" borderId="58" xfId="305" applyFont="1" applyFill="1" applyBorder="1" applyAlignment="1">
      <alignment horizontal="center" vertical="center"/>
    </xf>
    <xf numFmtId="4" fontId="22" fillId="0" borderId="58" xfId="3426" applyNumberFormat="1" applyBorder="1"/>
    <xf numFmtId="4" fontId="22" fillId="0" borderId="58" xfId="3628" applyNumberFormat="1" applyBorder="1"/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8" fillId="80" borderId="1" xfId="0" applyFont="1" applyFill="1" applyBorder="1" applyAlignment="1">
      <alignment horizontal="right" vertical="center"/>
    </xf>
    <xf numFmtId="0" fontId="8" fillId="80" borderId="1" xfId="0" applyFont="1" applyFill="1" applyBorder="1" applyAlignment="1">
      <alignment vertical="center"/>
    </xf>
    <xf numFmtId="0" fontId="8" fillId="80" borderId="15" xfId="0" applyFont="1" applyFill="1" applyBorder="1" applyAlignment="1">
      <alignment vertical="center"/>
    </xf>
    <xf numFmtId="164" fontId="8" fillId="80" borderId="15" xfId="136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8" fillId="81" borderId="1" xfId="0" applyFont="1" applyFill="1" applyBorder="1" applyAlignment="1">
      <alignment horizontal="right" vertical="center"/>
    </xf>
    <xf numFmtId="0" fontId="8" fillId="81" borderId="1" xfId="0" applyFont="1" applyFill="1" applyBorder="1" applyAlignment="1">
      <alignment vertical="center"/>
    </xf>
    <xf numFmtId="164" fontId="8" fillId="81" borderId="1" xfId="0" applyNumberFormat="1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3" fillId="0" borderId="1" xfId="4011" applyFont="1" applyFill="1" applyBorder="1" applyAlignment="1">
      <alignment horizontal="right" vertical="center"/>
    </xf>
    <xf numFmtId="0" fontId="3" fillId="0" borderId="1" xfId="4011" applyFont="1" applyFill="1" applyBorder="1" applyAlignment="1">
      <alignment vertical="center"/>
    </xf>
    <xf numFmtId="0" fontId="3" fillId="0" borderId="1" xfId="4012" applyFont="1" applyFill="1" applyBorder="1" applyAlignment="1">
      <alignment horizontal="right" vertical="center"/>
    </xf>
    <xf numFmtId="0" fontId="3" fillId="0" borderId="1" xfId="4012" applyFont="1" applyFill="1" applyBorder="1" applyAlignment="1">
      <alignment vertical="center"/>
    </xf>
    <xf numFmtId="0" fontId="3" fillId="0" borderId="1" xfId="4489" applyFont="1" applyFill="1" applyBorder="1" applyAlignment="1">
      <alignment horizontal="right" vertical="center"/>
    </xf>
    <xf numFmtId="0" fontId="3" fillId="0" borderId="0" xfId="4489" applyFont="1" applyFill="1" applyAlignment="1">
      <alignment vertical="center"/>
    </xf>
    <xf numFmtId="0" fontId="3" fillId="0" borderId="1" xfId="4489" applyFont="1" applyFill="1" applyBorder="1" applyAlignment="1">
      <alignment vertical="center"/>
    </xf>
    <xf numFmtId="0" fontId="3" fillId="0" borderId="1" xfId="4531" applyFont="1" applyFill="1" applyBorder="1" applyAlignment="1">
      <alignment horizontal="right" vertical="center"/>
    </xf>
    <xf numFmtId="0" fontId="3" fillId="0" borderId="1" xfId="4531" applyFont="1" applyFill="1" applyBorder="1" applyAlignment="1">
      <alignment vertical="center"/>
    </xf>
    <xf numFmtId="0" fontId="0" fillId="0" borderId="1" xfId="0" applyBorder="1"/>
    <xf numFmtId="0" fontId="3" fillId="0" borderId="1" xfId="4489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2" fillId="2" borderId="0" xfId="0" applyFont="1" applyFill="1" applyAlignment="1" applyProtection="1">
      <alignment horizontal="center" vertical="center"/>
      <protection locked="0"/>
    </xf>
    <xf numFmtId="0" fontId="92" fillId="2" borderId="0" xfId="0" applyFont="1" applyFill="1" applyAlignment="1" applyProtection="1">
      <alignment horizontal="center" vertical="center" wrapText="1"/>
      <protection locked="0"/>
    </xf>
    <xf numFmtId="168" fontId="92" fillId="2" borderId="0" xfId="0" applyNumberFormat="1" applyFont="1" applyFill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4" fontId="98" fillId="2" borderId="69" xfId="0" applyNumberFormat="1" applyFont="1" applyFill="1" applyBorder="1" applyAlignment="1">
      <alignment vertical="center" wrapText="1"/>
    </xf>
    <xf numFmtId="4" fontId="98" fillId="2" borderId="0" xfId="0" applyNumberFormat="1" applyFont="1" applyFill="1" applyAlignment="1">
      <alignment vertical="center" wrapText="1"/>
    </xf>
    <xf numFmtId="187" fontId="100" fillId="2" borderId="0" xfId="0" applyNumberFormat="1" applyFont="1" applyFill="1" applyAlignment="1">
      <alignment vertical="center" wrapText="1"/>
    </xf>
    <xf numFmtId="4" fontId="35" fillId="0" borderId="69" xfId="81" applyNumberFormat="1" applyFont="1" applyBorder="1" applyAlignment="1" applyProtection="1">
      <alignment horizontal="right"/>
      <protection locked="0"/>
    </xf>
    <xf numFmtId="4" fontId="94" fillId="0" borderId="69" xfId="305" applyNumberFormat="1" applyFont="1" applyFill="1" applyBorder="1" applyAlignment="1" applyProtection="1">
      <alignment horizontal="right" vertical="center"/>
      <protection locked="0"/>
    </xf>
    <xf numFmtId="4" fontId="1" fillId="0" borderId="69" xfId="305" applyNumberFormat="1" applyFont="1" applyFill="1" applyBorder="1" applyAlignment="1" applyProtection="1">
      <alignment horizontal="right" vertical="center"/>
      <protection locked="0"/>
    </xf>
    <xf numFmtId="4" fontId="100" fillId="79" borderId="69" xfId="0" applyNumberFormat="1" applyFont="1" applyFill="1" applyBorder="1" applyAlignment="1">
      <alignment vertical="center" wrapText="1"/>
    </xf>
    <xf numFmtId="4" fontId="100" fillId="79" borderId="71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165" fontId="6" fillId="2" borderId="0" xfId="0" applyNumberFormat="1" applyFont="1" applyFill="1" applyAlignment="1">
      <alignment vertical="center"/>
    </xf>
    <xf numFmtId="0" fontId="96" fillId="0" borderId="16" xfId="0" applyFont="1" applyBorder="1" applyAlignment="1">
      <alignment vertical="center"/>
    </xf>
    <xf numFmtId="0" fontId="96" fillId="0" borderId="43" xfId="0" applyFont="1" applyBorder="1" applyAlignment="1">
      <alignment vertical="center"/>
    </xf>
    <xf numFmtId="0" fontId="96" fillId="0" borderId="19" xfId="0" applyFont="1" applyBorder="1" applyAlignment="1">
      <alignment vertical="center"/>
    </xf>
    <xf numFmtId="0" fontId="102" fillId="0" borderId="68" xfId="0" applyFont="1" applyBorder="1" applyAlignment="1">
      <alignment horizontal="center" vertical="center"/>
    </xf>
    <xf numFmtId="0" fontId="102" fillId="80" borderId="1" xfId="0" applyFont="1" applyFill="1" applyBorder="1" applyAlignment="1">
      <alignment horizontal="right" vertical="center"/>
    </xf>
    <xf numFmtId="0" fontId="102" fillId="80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94" fillId="0" borderId="1" xfId="4011" applyFont="1" applyBorder="1" applyAlignment="1">
      <alignment horizontal="right" vertical="center"/>
    </xf>
    <xf numFmtId="0" fontId="94" fillId="0" borderId="1" xfId="4011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03" fillId="0" borderId="1" xfId="0" applyFont="1" applyBorder="1" applyAlignment="1">
      <alignment horizontal="right" vertical="center"/>
    </xf>
    <xf numFmtId="0" fontId="94" fillId="0" borderId="1" xfId="0" applyFont="1" applyBorder="1" applyAlignment="1">
      <alignment horizontal="right" vertical="center"/>
    </xf>
    <xf numFmtId="0" fontId="94" fillId="0" borderId="1" xfId="0" applyFont="1" applyBorder="1" applyAlignment="1">
      <alignment vertical="center"/>
    </xf>
    <xf numFmtId="0" fontId="102" fillId="81" borderId="1" xfId="0" applyFont="1" applyFill="1" applyBorder="1" applyAlignment="1">
      <alignment horizontal="right" vertical="center"/>
    </xf>
    <xf numFmtId="0" fontId="102" fillId="81" borderId="1" xfId="0" applyFont="1" applyFill="1" applyBorder="1" applyAlignment="1">
      <alignment vertical="center"/>
    </xf>
    <xf numFmtId="0" fontId="94" fillId="0" borderId="1" xfId="4012" applyFont="1" applyBorder="1" applyAlignment="1">
      <alignment horizontal="right" vertical="center"/>
    </xf>
    <xf numFmtId="0" fontId="94" fillId="0" borderId="1" xfId="4012" applyFont="1" applyBorder="1" applyAlignment="1">
      <alignment vertical="center"/>
    </xf>
    <xf numFmtId="0" fontId="94" fillId="0" borderId="1" xfId="4489" applyFont="1" applyBorder="1" applyAlignment="1">
      <alignment horizontal="right" vertical="center"/>
    </xf>
    <xf numFmtId="0" fontId="94" fillId="0" borderId="1" xfId="4489" applyFont="1" applyBorder="1" applyAlignment="1">
      <alignment vertical="center"/>
    </xf>
    <xf numFmtId="0" fontId="102" fillId="0" borderId="1" xfId="0" applyFont="1" applyBorder="1" applyAlignment="1">
      <alignment horizontal="right" vertical="center"/>
    </xf>
    <xf numFmtId="0" fontId="94" fillId="0" borderId="1" xfId="4531" applyFont="1" applyBorder="1" applyAlignment="1">
      <alignment horizontal="right" vertical="center"/>
    </xf>
    <xf numFmtId="0" fontId="94" fillId="0" borderId="1" xfId="4531" applyFont="1" applyBorder="1" applyAlignment="1">
      <alignment vertical="center"/>
    </xf>
    <xf numFmtId="0" fontId="96" fillId="0" borderId="0" xfId="0" applyFont="1" applyAlignment="1">
      <alignment vertical="center"/>
    </xf>
    <xf numFmtId="0" fontId="35" fillId="0" borderId="31" xfId="135" applyFont="1" applyBorder="1" applyAlignment="1">
      <alignment vertical="center"/>
    </xf>
    <xf numFmtId="0" fontId="1" fillId="0" borderId="31" xfId="305" applyBorder="1" applyAlignment="1">
      <alignment vertical="center"/>
    </xf>
    <xf numFmtId="0" fontId="0" fillId="0" borderId="73" xfId="305" applyFont="1" applyBorder="1" applyAlignment="1">
      <alignment vertical="center"/>
    </xf>
    <xf numFmtId="4" fontId="98" fillId="2" borderId="72" xfId="0" applyNumberFormat="1" applyFont="1" applyFill="1" applyBorder="1" applyAlignment="1">
      <alignment vertical="center" wrapText="1"/>
    </xf>
    <xf numFmtId="0" fontId="5" fillId="79" borderId="71" xfId="305" applyFont="1" applyFill="1" applyBorder="1" applyAlignment="1">
      <alignment horizontal="right" vertical="center"/>
    </xf>
    <xf numFmtId="43" fontId="97" fillId="2" borderId="0" xfId="1" applyFont="1" applyFill="1" applyAlignment="1" applyProtection="1">
      <alignment vertical="center"/>
      <protection locked="0"/>
    </xf>
    <xf numFmtId="0" fontId="97" fillId="2" borderId="0" xfId="0" applyFont="1" applyFill="1" applyAlignment="1" applyProtection="1">
      <alignment vertical="center"/>
      <protection locked="0"/>
    </xf>
    <xf numFmtId="181" fontId="93" fillId="2" borderId="0" xfId="305" applyNumberFormat="1" applyFont="1" applyFill="1" applyAlignment="1" applyProtection="1">
      <alignment horizontal="center" vertical="center"/>
      <protection locked="0"/>
    </xf>
    <xf numFmtId="43" fontId="97" fillId="2" borderId="0" xfId="1" applyFont="1" applyFill="1" applyAlignment="1">
      <alignment vertical="center"/>
    </xf>
    <xf numFmtId="0" fontId="97" fillId="2" borderId="0" xfId="305" applyFont="1" applyFill="1" applyAlignment="1">
      <alignment vertical="center"/>
    </xf>
    <xf numFmtId="4" fontId="1" fillId="2" borderId="0" xfId="305" applyNumberFormat="1" applyFill="1" applyAlignment="1" applyProtection="1">
      <alignment vertical="center"/>
      <protection locked="0"/>
    </xf>
    <xf numFmtId="43" fontId="97" fillId="2" borderId="0" xfId="305" applyNumberFormat="1" applyFont="1" applyFill="1" applyAlignment="1">
      <alignment vertical="center"/>
    </xf>
    <xf numFmtId="43" fontId="92" fillId="2" borderId="0" xfId="1" applyFont="1" applyFill="1" applyBorder="1" applyAlignment="1">
      <alignment vertical="center"/>
    </xf>
    <xf numFmtId="4" fontId="1" fillId="2" borderId="0" xfId="305" applyNumberFormat="1" applyFill="1" applyAlignment="1" applyProtection="1">
      <alignment horizontal="right" vertical="center"/>
      <protection locked="0"/>
    </xf>
    <xf numFmtId="179" fontId="1" fillId="2" borderId="0" xfId="305" applyNumberFormat="1" applyFill="1" applyAlignment="1">
      <alignment horizontal="right" vertical="center"/>
    </xf>
    <xf numFmtId="4" fontId="94" fillId="2" borderId="0" xfId="305" applyNumberFormat="1" applyFont="1" applyFill="1" applyAlignment="1" applyProtection="1">
      <alignment horizontal="right" vertical="center"/>
      <protection locked="0"/>
    </xf>
    <xf numFmtId="187" fontId="99" fillId="2" borderId="0" xfId="305" applyNumberFormat="1" applyFont="1" applyFill="1" applyAlignment="1">
      <alignment vertical="center"/>
    </xf>
    <xf numFmtId="0" fontId="99" fillId="2" borderId="0" xfId="305" applyFont="1" applyFill="1" applyAlignment="1">
      <alignment vertical="center"/>
    </xf>
    <xf numFmtId="4" fontId="94" fillId="2" borderId="0" xfId="305" quotePrefix="1" applyNumberFormat="1" applyFont="1" applyFill="1" applyAlignment="1" applyProtection="1">
      <alignment horizontal="right" vertical="center"/>
      <protection locked="0"/>
    </xf>
    <xf numFmtId="4" fontId="1" fillId="2" borderId="0" xfId="1" applyNumberFormat="1" applyFont="1" applyFill="1" applyBorder="1" applyAlignment="1">
      <alignment horizontal="right" vertical="center"/>
    </xf>
    <xf numFmtId="187" fontId="97" fillId="2" borderId="0" xfId="305" applyNumberFormat="1" applyFont="1" applyFill="1" applyAlignment="1">
      <alignment vertical="center"/>
    </xf>
    <xf numFmtId="187" fontId="97" fillId="2" borderId="0" xfId="305" applyNumberFormat="1" applyFont="1" applyFill="1" applyAlignment="1">
      <alignment horizontal="left" vertical="center"/>
    </xf>
    <xf numFmtId="0" fontId="97" fillId="2" borderId="0" xfId="305" applyFont="1" applyFill="1" applyAlignment="1">
      <alignment horizontal="center" vertical="center"/>
    </xf>
    <xf numFmtId="0" fontId="92" fillId="2" borderId="0" xfId="305" applyFont="1" applyFill="1" applyAlignment="1">
      <alignment vertical="center"/>
    </xf>
    <xf numFmtId="4" fontId="97" fillId="2" borderId="0" xfId="305" applyNumberFormat="1" applyFont="1" applyFill="1" applyAlignment="1">
      <alignment horizontal="left" vertical="center"/>
    </xf>
    <xf numFmtId="187" fontId="97" fillId="2" borderId="0" xfId="305" applyNumberFormat="1" applyFont="1" applyFill="1" applyAlignment="1">
      <alignment horizontal="center" vertical="center"/>
    </xf>
    <xf numFmtId="4" fontId="97" fillId="2" borderId="0" xfId="305" applyNumberFormat="1" applyFont="1" applyFill="1" applyAlignment="1">
      <alignment vertical="center"/>
    </xf>
    <xf numFmtId="4" fontId="49" fillId="2" borderId="0" xfId="1" applyNumberFormat="1" applyFont="1" applyFill="1" applyBorder="1" applyAlignment="1">
      <alignment horizontal="right" vertical="center"/>
    </xf>
    <xf numFmtId="179" fontId="49" fillId="2" borderId="0" xfId="305" applyNumberFormat="1" applyFont="1" applyFill="1" applyAlignment="1">
      <alignment horizontal="right" vertical="center"/>
    </xf>
    <xf numFmtId="4" fontId="92" fillId="2" borderId="0" xfId="1" applyNumberFormat="1" applyFont="1" applyFill="1" applyBorder="1" applyAlignment="1">
      <alignment horizontal="right" vertical="center"/>
    </xf>
    <xf numFmtId="0" fontId="92" fillId="2" borderId="0" xfId="305" applyFont="1" applyFill="1" applyAlignment="1">
      <alignment horizontal="center" vertical="center"/>
    </xf>
    <xf numFmtId="4" fontId="1" fillId="2" borderId="0" xfId="1" applyNumberFormat="1" applyFont="1" applyFill="1" applyBorder="1" applyAlignment="1" applyProtection="1">
      <alignment horizontal="right" vertical="center"/>
      <protection locked="0"/>
    </xf>
    <xf numFmtId="4" fontId="1" fillId="2" borderId="0" xfId="1" quotePrefix="1" applyNumberFormat="1" applyFont="1" applyFill="1" applyBorder="1" applyAlignment="1" applyProtection="1">
      <alignment horizontal="right" vertical="center"/>
      <protection locked="0"/>
    </xf>
    <xf numFmtId="0" fontId="1" fillId="2" borderId="0" xfId="305" applyFill="1" applyAlignment="1">
      <alignment vertical="center"/>
    </xf>
    <xf numFmtId="187" fontId="92" fillId="2" borderId="0" xfId="305" applyNumberFormat="1" applyFont="1" applyFill="1" applyAlignment="1">
      <alignment horizontal="center" vertical="center"/>
    </xf>
    <xf numFmtId="4" fontId="0" fillId="2" borderId="0" xfId="0" applyNumberFormat="1" applyFill="1" applyAlignment="1">
      <alignment vertical="center" wrapText="1"/>
    </xf>
    <xf numFmtId="0" fontId="98" fillId="2" borderId="0" xfId="0" applyFont="1" applyFill="1" applyAlignment="1">
      <alignment vertical="center" wrapText="1"/>
    </xf>
    <xf numFmtId="4" fontId="1" fillId="2" borderId="0" xfId="305" applyNumberFormat="1" applyFill="1" applyAlignment="1">
      <alignment vertical="center"/>
    </xf>
    <xf numFmtId="0" fontId="92" fillId="2" borderId="0" xfId="0" applyFont="1" applyFill="1" applyBorder="1" applyAlignment="1">
      <alignment horizontal="center" vertical="center"/>
    </xf>
    <xf numFmtId="0" fontId="104" fillId="2" borderId="0" xfId="0" applyFont="1" applyFill="1" applyBorder="1" applyAlignment="1">
      <alignment horizontal="left" vertical="center"/>
    </xf>
    <xf numFmtId="0" fontId="104" fillId="2" borderId="0" xfId="0" applyFont="1" applyFill="1" applyBorder="1" applyAlignment="1">
      <alignment vertical="center"/>
    </xf>
    <xf numFmtId="4" fontId="100" fillId="3" borderId="69" xfId="0" applyNumberFormat="1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/>
    </xf>
    <xf numFmtId="166" fontId="0" fillId="2" borderId="0" xfId="0" applyNumberFormat="1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105" fillId="2" borderId="0" xfId="0" applyFont="1" applyFill="1" applyBorder="1" applyAlignment="1">
      <alignment horizontal="left" vertical="center"/>
    </xf>
    <xf numFmtId="3" fontId="0" fillId="2" borderId="0" xfId="0" applyNumberFormat="1" applyFont="1" applyFill="1" applyBorder="1" applyAlignment="1">
      <alignment horizontal="left" vertical="center"/>
    </xf>
    <xf numFmtId="0" fontId="106" fillId="2" borderId="0" xfId="0" applyFont="1" applyFill="1" applyBorder="1" applyAlignment="1">
      <alignment vertical="center" wrapText="1"/>
    </xf>
    <xf numFmtId="0" fontId="106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107" fillId="2" borderId="0" xfId="0" applyFont="1" applyFill="1" applyBorder="1" applyAlignment="1" applyProtection="1">
      <alignment horizontal="left" vertical="center"/>
      <protection locked="0"/>
    </xf>
    <xf numFmtId="1" fontId="107" fillId="82" borderId="0" xfId="0" applyNumberFormat="1" applyFont="1" applyFill="1" applyBorder="1" applyAlignment="1" applyProtection="1">
      <alignment horizontal="left" vertical="center" wrapText="1"/>
      <protection locked="0"/>
    </xf>
    <xf numFmtId="0" fontId="108" fillId="2" borderId="0" xfId="0" applyFont="1" applyFill="1" applyBorder="1" applyAlignment="1">
      <alignment horizontal="left" vertical="center"/>
    </xf>
    <xf numFmtId="0" fontId="0" fillId="2" borderId="0" xfId="0" applyFont="1" applyFill="1"/>
    <xf numFmtId="0" fontId="109" fillId="83" borderId="0" xfId="0" applyFont="1" applyFill="1" applyBorder="1" applyAlignment="1">
      <alignment horizontal="center" vertical="center"/>
    </xf>
    <xf numFmtId="0" fontId="9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left" vertical="center"/>
    </xf>
    <xf numFmtId="0" fontId="94" fillId="0" borderId="1" xfId="0" applyFont="1" applyBorder="1" applyAlignment="1">
      <alignment horizontal="left" vertical="center"/>
    </xf>
    <xf numFmtId="0" fontId="110" fillId="58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1" fillId="0" borderId="0" xfId="0" applyFont="1" applyAlignment="1">
      <alignment vertical="center"/>
    </xf>
    <xf numFmtId="0" fontId="112" fillId="0" borderId="0" xfId="0" applyFont="1" applyAlignment="1">
      <alignment vertical="center"/>
    </xf>
    <xf numFmtId="188" fontId="110" fillId="0" borderId="0" xfId="0" applyNumberFormat="1" applyFont="1" applyAlignment="1">
      <alignment vertical="center"/>
    </xf>
    <xf numFmtId="0" fontId="110" fillId="0" borderId="0" xfId="0" applyFont="1" applyAlignment="1">
      <alignment vertical="center"/>
    </xf>
    <xf numFmtId="14" fontId="0" fillId="0" borderId="0" xfId="0" applyNumberFormat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60" fillId="39" borderId="43" xfId="2344" applyFont="1" applyFill="1" applyBorder="1" applyAlignment="1" applyProtection="1">
      <alignment horizontal="left" vertical="center"/>
      <protection locked="0"/>
    </xf>
    <xf numFmtId="0" fontId="60" fillId="39" borderId="34" xfId="2344" applyFont="1" applyFill="1" applyBorder="1" applyAlignment="1" applyProtection="1">
      <alignment horizontal="left" vertical="center"/>
      <protection locked="0"/>
    </xf>
    <xf numFmtId="168" fontId="60" fillId="74" borderId="47" xfId="2344" applyNumberFormat="1" applyFont="1" applyFill="1" applyBorder="1" applyAlignment="1" applyProtection="1">
      <alignment horizontal="center" vertical="center" wrapText="1"/>
    </xf>
    <xf numFmtId="168" fontId="60" fillId="74" borderId="45" xfId="2344" applyNumberFormat="1" applyFont="1" applyFill="1" applyBorder="1" applyAlignment="1" applyProtection="1">
      <alignment horizontal="center" vertical="center" wrapText="1"/>
    </xf>
    <xf numFmtId="0" fontId="51" fillId="73" borderId="31" xfId="2344" applyFont="1" applyFill="1" applyBorder="1" applyAlignment="1" applyProtection="1">
      <alignment horizontal="center" vertical="center" wrapText="1"/>
    </xf>
    <xf numFmtId="0" fontId="51" fillId="73" borderId="33" xfId="2344" applyFont="1" applyFill="1" applyBorder="1" applyAlignment="1" applyProtection="1">
      <alignment horizontal="center" vertical="center" wrapText="1"/>
    </xf>
    <xf numFmtId="0" fontId="60" fillId="67" borderId="31" xfId="135" applyFont="1" applyFill="1" applyBorder="1" applyAlignment="1">
      <alignment horizontal="center"/>
    </xf>
    <xf numFmtId="0" fontId="60" fillId="67" borderId="33" xfId="135" applyFont="1" applyFill="1" applyBorder="1" applyAlignment="1">
      <alignment horizontal="center"/>
    </xf>
    <xf numFmtId="0" fontId="92" fillId="79" borderId="70" xfId="305" applyFont="1" applyFill="1" applyBorder="1" applyAlignment="1">
      <alignment horizontal="left" vertical="center"/>
    </xf>
    <xf numFmtId="0" fontId="92" fillId="79" borderId="57" xfId="305" applyFont="1" applyFill="1" applyBorder="1" applyAlignment="1">
      <alignment horizontal="left" vertical="center"/>
    </xf>
    <xf numFmtId="0" fontId="1" fillId="0" borderId="70" xfId="305" applyBorder="1" applyAlignment="1">
      <alignment horizontal="center" vertical="center"/>
    </xf>
    <xf numFmtId="0" fontId="1" fillId="0" borderId="57" xfId="305" applyBorder="1" applyAlignment="1">
      <alignment horizontal="center" vertical="center"/>
    </xf>
    <xf numFmtId="0" fontId="49" fillId="0" borderId="70" xfId="305" applyFont="1" applyBorder="1" applyAlignment="1">
      <alignment horizontal="center" vertical="center"/>
    </xf>
    <xf numFmtId="0" fontId="49" fillId="0" borderId="57" xfId="305" applyFont="1" applyBorder="1" applyAlignment="1">
      <alignment horizontal="center" vertical="center"/>
    </xf>
    <xf numFmtId="0" fontId="92" fillId="74" borderId="70" xfId="305" applyFont="1" applyFill="1" applyBorder="1" applyAlignment="1">
      <alignment horizontal="left" vertical="center"/>
    </xf>
    <xf numFmtId="0" fontId="92" fillId="74" borderId="57" xfId="305" applyFont="1" applyFill="1" applyBorder="1" applyAlignment="1">
      <alignment horizontal="left" vertical="center"/>
    </xf>
    <xf numFmtId="0" fontId="92" fillId="39" borderId="16" xfId="0" applyFont="1" applyFill="1" applyBorder="1" applyAlignment="1" applyProtection="1">
      <alignment horizontal="center" vertical="center"/>
      <protection locked="0"/>
    </xf>
    <xf numFmtId="0" fontId="92" fillId="39" borderId="18" xfId="0" applyFont="1" applyFill="1" applyBorder="1" applyAlignment="1" applyProtection="1">
      <alignment horizontal="center" vertical="center"/>
      <protection locked="0"/>
    </xf>
    <xf numFmtId="0" fontId="92" fillId="39" borderId="43" xfId="0" applyFont="1" applyFill="1" applyBorder="1" applyAlignment="1" applyProtection="1">
      <alignment horizontal="center" vertical="center" wrapText="1"/>
      <protection locked="0"/>
    </xf>
    <xf numFmtId="0" fontId="92" fillId="39" borderId="34" xfId="0" applyFont="1" applyFill="1" applyBorder="1" applyAlignment="1" applyProtection="1">
      <alignment horizontal="center" vertical="center" wrapText="1"/>
      <protection locked="0"/>
    </xf>
    <xf numFmtId="168" fontId="92" fillId="39" borderId="47" xfId="0" applyNumberFormat="1" applyFont="1" applyFill="1" applyBorder="1" applyAlignment="1">
      <alignment horizontal="center" vertical="center" wrapText="1"/>
    </xf>
    <xf numFmtId="168" fontId="92" fillId="39" borderId="45" xfId="0" applyNumberFormat="1" applyFont="1" applyFill="1" applyBorder="1" applyAlignment="1">
      <alignment horizontal="center" vertical="center" wrapText="1"/>
    </xf>
    <xf numFmtId="0" fontId="50" fillId="78" borderId="70" xfId="0" applyFont="1" applyFill="1" applyBorder="1" applyAlignment="1">
      <alignment horizontal="center" vertical="center" wrapText="1"/>
    </xf>
    <xf numFmtId="0" fontId="50" fillId="78" borderId="57" xfId="0" applyFont="1" applyFill="1" applyBorder="1" applyAlignment="1">
      <alignment horizontal="center" vertical="center" wrapText="1"/>
    </xf>
    <xf numFmtId="181" fontId="92" fillId="74" borderId="70" xfId="305" applyNumberFormat="1" applyFont="1" applyFill="1" applyBorder="1" applyAlignment="1" applyProtection="1">
      <alignment horizontal="center" vertical="center"/>
      <protection locked="0"/>
    </xf>
    <xf numFmtId="181" fontId="92" fillId="74" borderId="57" xfId="305" applyNumberFormat="1" applyFont="1" applyFill="1" applyBorder="1" applyAlignment="1" applyProtection="1">
      <alignment horizontal="center" vertical="center"/>
      <protection locked="0"/>
    </xf>
    <xf numFmtId="0" fontId="61" fillId="63" borderId="31" xfId="2356" applyFont="1" applyFill="1" applyBorder="1" applyAlignment="1" applyProtection="1">
      <alignment horizontal="center"/>
    </xf>
    <xf numFmtId="0" fontId="61" fillId="63" borderId="1" xfId="2356" applyFont="1" applyFill="1" applyBorder="1" applyAlignment="1" applyProtection="1">
      <alignment horizontal="center"/>
    </xf>
    <xf numFmtId="0" fontId="60" fillId="63" borderId="30" xfId="2356" applyFont="1" applyFill="1" applyBorder="1" applyAlignment="1" applyProtection="1">
      <alignment horizontal="left"/>
      <protection locked="0"/>
    </xf>
    <xf numFmtId="0" fontId="60" fillId="63" borderId="38" xfId="2356" applyFont="1" applyFill="1" applyBorder="1" applyAlignment="1" applyProtection="1">
      <alignment horizontal="left"/>
      <protection locked="0"/>
    </xf>
    <xf numFmtId="0" fontId="60" fillId="63" borderId="32" xfId="2356" applyFont="1" applyFill="1" applyBorder="1" applyAlignment="1" applyProtection="1">
      <alignment horizontal="left"/>
      <protection locked="0"/>
    </xf>
    <xf numFmtId="0" fontId="60" fillId="63" borderId="51" xfId="2356" applyFont="1" applyFill="1" applyBorder="1" applyAlignment="1" applyProtection="1">
      <alignment horizontal="center" vertical="center"/>
      <protection locked="0"/>
    </xf>
    <xf numFmtId="0" fontId="60" fillId="63" borderId="52" xfId="2356" applyFont="1" applyFill="1" applyBorder="1" applyAlignment="1" applyProtection="1">
      <alignment horizontal="center" vertical="center"/>
      <protection locked="0"/>
    </xf>
    <xf numFmtId="0" fontId="60" fillId="63" borderId="53" xfId="2356" applyFont="1" applyFill="1" applyBorder="1" applyAlignment="1" applyProtection="1">
      <alignment horizontal="center" vertical="center"/>
      <protection locked="0"/>
    </xf>
    <xf numFmtId="0" fontId="60" fillId="39" borderId="43" xfId="2356" applyFont="1" applyFill="1" applyBorder="1" applyAlignment="1" applyProtection="1">
      <alignment horizontal="left" vertical="center"/>
      <protection locked="0"/>
    </xf>
    <xf numFmtId="0" fontId="60" fillId="39" borderId="0" xfId="2356" applyFont="1" applyFill="1" applyBorder="1" applyAlignment="1" applyProtection="1">
      <alignment horizontal="left" vertical="center"/>
      <protection locked="0"/>
    </xf>
    <xf numFmtId="0" fontId="60" fillId="39" borderId="34" xfId="2356" applyFont="1" applyFill="1" applyBorder="1" applyAlignment="1" applyProtection="1">
      <alignment horizontal="left" vertical="center"/>
      <protection locked="0"/>
    </xf>
    <xf numFmtId="168" fontId="60" fillId="63" borderId="35" xfId="2356" applyNumberFormat="1" applyFont="1" applyFill="1" applyBorder="1" applyAlignment="1" applyProtection="1">
      <alignment horizontal="center" vertical="center" wrapText="1"/>
    </xf>
    <xf numFmtId="168" fontId="60" fillId="63" borderId="15" xfId="2356" applyNumberFormat="1" applyFont="1" applyFill="1" applyBorder="1" applyAlignment="1" applyProtection="1">
      <alignment horizontal="center" vertical="center" wrapText="1"/>
    </xf>
    <xf numFmtId="168" fontId="60" fillId="63" borderId="36" xfId="2356" applyNumberFormat="1" applyFont="1" applyFill="1" applyBorder="1" applyAlignment="1" applyProtection="1">
      <alignment horizontal="center" vertical="center" wrapText="1"/>
    </xf>
    <xf numFmtId="0" fontId="51" fillId="73" borderId="43" xfId="2356" applyFont="1" applyFill="1" applyBorder="1" applyAlignment="1" applyProtection="1">
      <alignment horizontal="center" vertical="center" wrapText="1"/>
      <protection locked="0"/>
    </xf>
    <xf numFmtId="0" fontId="51" fillId="73" borderId="0" xfId="2356" applyFont="1" applyFill="1" applyBorder="1" applyAlignment="1" applyProtection="1">
      <alignment horizontal="center" vertical="center" wrapText="1"/>
      <protection locked="0"/>
    </xf>
    <xf numFmtId="0" fontId="51" fillId="73" borderId="34" xfId="2356" applyFont="1" applyFill="1" applyBorder="1" applyAlignment="1" applyProtection="1">
      <alignment horizontal="center" vertical="center" wrapText="1"/>
      <protection locked="0"/>
    </xf>
    <xf numFmtId="0" fontId="60" fillId="62" borderId="31" xfId="2356" applyFont="1" applyFill="1" applyBorder="1" applyAlignment="1" applyProtection="1">
      <alignment horizontal="left"/>
      <protection locked="0"/>
    </xf>
    <xf numFmtId="0" fontId="60" fillId="62" borderId="1" xfId="2356" applyFont="1" applyFill="1" applyBorder="1" applyAlignment="1" applyProtection="1">
      <alignment horizontal="left"/>
      <protection locked="0"/>
    </xf>
    <xf numFmtId="0" fontId="60" fillId="62" borderId="33" xfId="2356" applyFont="1" applyFill="1" applyBorder="1" applyAlignment="1" applyProtection="1">
      <alignment horizontal="left"/>
      <protection locked="0"/>
    </xf>
    <xf numFmtId="0" fontId="22" fillId="63" borderId="31" xfId="2356" applyFill="1" applyBorder="1" applyAlignment="1">
      <alignment horizontal="center"/>
    </xf>
    <xf numFmtId="0" fontId="22" fillId="63" borderId="1" xfId="2356" applyFill="1" applyBorder="1" applyAlignment="1">
      <alignment horizontal="center"/>
    </xf>
    <xf numFmtId="0" fontId="22" fillId="63" borderId="33" xfId="2356" applyFill="1" applyBorder="1" applyAlignment="1">
      <alignment horizontal="center"/>
    </xf>
    <xf numFmtId="0" fontId="60" fillId="65" borderId="48" xfId="2356" applyFont="1" applyFill="1" applyBorder="1" applyAlignment="1">
      <alignment horizontal="right"/>
    </xf>
    <xf numFmtId="0" fontId="60" fillId="65" borderId="44" xfId="2356" applyFont="1" applyFill="1" applyBorder="1" applyAlignment="1">
      <alignment horizontal="right"/>
    </xf>
    <xf numFmtId="0" fontId="60" fillId="65" borderId="49" xfId="2356" applyFont="1" applyFill="1" applyBorder="1" applyAlignment="1">
      <alignment horizontal="right"/>
    </xf>
    <xf numFmtId="0" fontId="60" fillId="62" borderId="31" xfId="2356" applyFont="1" applyFill="1" applyBorder="1" applyAlignment="1">
      <alignment horizontal="left"/>
    </xf>
    <xf numFmtId="0" fontId="60" fillId="62" borderId="1" xfId="2356" applyFont="1" applyFill="1" applyBorder="1" applyAlignment="1">
      <alignment horizontal="left"/>
    </xf>
    <xf numFmtId="0" fontId="60" fillId="62" borderId="33" xfId="2356" applyFont="1" applyFill="1" applyBorder="1" applyAlignment="1">
      <alignment horizontal="left"/>
    </xf>
    <xf numFmtId="0" fontId="60" fillId="62" borderId="30" xfId="2356" applyFont="1" applyFill="1" applyBorder="1" applyAlignment="1">
      <alignment horizontal="left"/>
    </xf>
    <xf numFmtId="0" fontId="60" fillId="62" borderId="38" xfId="2356" applyFont="1" applyFill="1" applyBorder="1" applyAlignment="1">
      <alignment horizontal="left"/>
    </xf>
    <xf numFmtId="0" fontId="60" fillId="62" borderId="32" xfId="2356" applyFont="1" applyFill="1" applyBorder="1" applyAlignment="1">
      <alignment horizontal="left"/>
    </xf>
    <xf numFmtId="0" fontId="61" fillId="0" borderId="30" xfId="2356" applyFont="1" applyBorder="1" applyAlignment="1">
      <alignment horizontal="right"/>
    </xf>
    <xf numFmtId="0" fontId="61" fillId="0" borderId="38" xfId="2356" applyFont="1" applyBorder="1" applyAlignment="1">
      <alignment horizontal="right"/>
    </xf>
    <xf numFmtId="0" fontId="61" fillId="0" borderId="29" xfId="2356" applyFont="1" applyBorder="1" applyAlignment="1">
      <alignment horizontal="right"/>
    </xf>
    <xf numFmtId="0" fontId="22" fillId="0" borderId="31" xfId="2356" applyBorder="1" applyAlignment="1">
      <alignment horizontal="left"/>
    </xf>
    <xf numFmtId="0" fontId="22" fillId="0" borderId="1" xfId="2356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164" fontId="95" fillId="39" borderId="54" xfId="1" applyNumberFormat="1" applyFont="1" applyFill="1" applyBorder="1" applyAlignment="1" applyProtection="1">
      <alignment horizontal="center" vertical="center"/>
      <protection locked="0"/>
    </xf>
    <xf numFmtId="164" fontId="95" fillId="39" borderId="46" xfId="1" applyNumberFormat="1" applyFont="1" applyFill="1" applyBorder="1" applyAlignment="1" applyProtection="1">
      <alignment horizontal="center" vertical="center"/>
      <protection locked="0"/>
    </xf>
    <xf numFmtId="164" fontId="95" fillId="39" borderId="62" xfId="1" applyNumberFormat="1" applyFont="1" applyFill="1" applyBorder="1" applyAlignment="1" applyProtection="1">
      <alignment horizontal="center" vertical="center"/>
      <protection locked="0"/>
    </xf>
    <xf numFmtId="0" fontId="49" fillId="39" borderId="50" xfId="0" applyFont="1" applyFill="1" applyBorder="1" applyAlignment="1" applyProtection="1">
      <alignment vertical="center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0" xfId="0" applyNumberFormat="1" applyFont="1" applyFill="1" applyBorder="1" applyAlignment="1">
      <alignment horizontal="center" vertical="center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60" fillId="74" borderId="43" xfId="36" applyFont="1" applyFill="1" applyBorder="1" applyAlignment="1" applyProtection="1">
      <alignment horizontal="left" vertical="center"/>
      <protection locked="0"/>
    </xf>
    <xf numFmtId="0" fontId="60" fillId="74" borderId="34" xfId="36" applyFont="1" applyFill="1" applyBorder="1" applyAlignment="1" applyProtection="1">
      <alignment horizontal="left" vertical="center"/>
      <protection locked="0"/>
    </xf>
    <xf numFmtId="168" fontId="60" fillId="74" borderId="47" xfId="36" applyNumberFormat="1" applyFont="1" applyFill="1" applyBorder="1" applyAlignment="1" applyProtection="1">
      <alignment horizontal="center" vertical="center" wrapText="1"/>
    </xf>
    <xf numFmtId="168" fontId="60" fillId="74" borderId="45" xfId="36" applyNumberFormat="1" applyFont="1" applyFill="1" applyBorder="1" applyAlignment="1" applyProtection="1">
      <alignment horizontal="center" vertical="center" wrapText="1"/>
    </xf>
    <xf numFmtId="0" fontId="51" fillId="73" borderId="41" xfId="36" applyFont="1" applyFill="1" applyBorder="1" applyAlignment="1" applyProtection="1">
      <alignment horizontal="center" vertical="center" wrapText="1"/>
    </xf>
    <xf numFmtId="0" fontId="51" fillId="73" borderId="42" xfId="36" applyFont="1" applyFill="1" applyBorder="1" applyAlignment="1" applyProtection="1">
      <alignment horizontal="center" vertical="center" wrapText="1"/>
    </xf>
    <xf numFmtId="0" fontId="64" fillId="74" borderId="47" xfId="36" applyFont="1" applyFill="1" applyBorder="1" applyAlignment="1" applyProtection="1">
      <alignment horizontal="center" vertical="center"/>
    </xf>
    <xf numFmtId="0" fontId="64" fillId="74" borderId="45" xfId="36" applyFont="1" applyFill="1" applyBorder="1" applyAlignment="1" applyProtection="1">
      <alignment horizontal="center" vertical="center"/>
    </xf>
    <xf numFmtId="0" fontId="51" fillId="39" borderId="50" xfId="2355" applyFont="1" applyFill="1" applyBorder="1" applyAlignment="1" applyProtection="1">
      <alignment horizontal="left" vertical="center" wrapText="1"/>
      <protection locked="0"/>
    </xf>
    <xf numFmtId="0" fontId="51" fillId="39" borderId="0" xfId="2355" applyFont="1" applyFill="1" applyBorder="1" applyAlignment="1" applyProtection="1">
      <alignment horizontal="left" vertical="center" wrapText="1"/>
      <protection locked="0"/>
    </xf>
    <xf numFmtId="0" fontId="61" fillId="75" borderId="1" xfId="2355" applyFont="1" applyFill="1" applyBorder="1" applyAlignment="1" applyProtection="1">
      <alignment horizontal="center" vertical="center"/>
      <protection locked="0"/>
    </xf>
    <xf numFmtId="0" fontId="61" fillId="75" borderId="1" xfId="2355" applyFont="1" applyFill="1" applyBorder="1" applyAlignment="1" applyProtection="1">
      <alignment horizontal="left" vertical="center"/>
      <protection locked="0"/>
    </xf>
    <xf numFmtId="168" fontId="60" fillId="75" borderId="1" xfId="2355" applyNumberFormat="1" applyFont="1" applyFill="1" applyBorder="1" applyAlignment="1" applyProtection="1">
      <alignment horizontal="center" vertical="center" wrapText="1"/>
    </xf>
    <xf numFmtId="0" fontId="88" fillId="77" borderId="1" xfId="2355" applyFont="1" applyFill="1" applyBorder="1" applyAlignment="1" applyProtection="1">
      <alignment horizontal="center" vertical="center" wrapText="1"/>
    </xf>
    <xf numFmtId="0" fontId="51" fillId="74" borderId="1" xfId="2355" applyFont="1" applyFill="1" applyBorder="1" applyAlignment="1" applyProtection="1">
      <alignment horizontal="center" vertical="center" wrapText="1"/>
    </xf>
    <xf numFmtId="0" fontId="78" fillId="75" borderId="1" xfId="2355" applyFont="1" applyFill="1" applyBorder="1" applyAlignment="1" applyProtection="1">
      <alignment horizontal="right" vertical="center"/>
    </xf>
    <xf numFmtId="0" fontId="51" fillId="39" borderId="0" xfId="2310" applyFont="1" applyFill="1" applyBorder="1" applyAlignment="1" applyProtection="1">
      <alignment horizontal="left" vertical="center" wrapText="1"/>
      <protection locked="0"/>
    </xf>
    <xf numFmtId="0" fontId="60" fillId="39" borderId="16" xfId="2310" applyFont="1" applyFill="1" applyBorder="1" applyAlignment="1" applyProtection="1">
      <alignment horizontal="center" vertical="center"/>
      <protection locked="0"/>
    </xf>
    <xf numFmtId="0" fontId="60" fillId="39" borderId="17" xfId="2310" applyFont="1" applyFill="1" applyBorder="1" applyAlignment="1" applyProtection="1">
      <alignment horizontal="center" vertical="center"/>
      <protection locked="0"/>
    </xf>
    <xf numFmtId="0" fontId="60" fillId="39" borderId="43" xfId="2310" applyFont="1" applyFill="1" applyBorder="1" applyAlignment="1" applyProtection="1">
      <alignment horizontal="left" vertical="center"/>
      <protection locked="0"/>
    </xf>
    <xf numFmtId="0" fontId="60" fillId="39" borderId="0" xfId="2310" applyFont="1" applyFill="1" applyBorder="1" applyAlignment="1" applyProtection="1">
      <alignment horizontal="left" vertical="center"/>
      <protection locked="0"/>
    </xf>
    <xf numFmtId="0" fontId="60" fillId="39" borderId="34" xfId="2310" applyFont="1" applyFill="1" applyBorder="1" applyAlignment="1" applyProtection="1">
      <alignment horizontal="left" vertical="center"/>
      <protection locked="0"/>
    </xf>
    <xf numFmtId="168" fontId="60" fillId="39" borderId="43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0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34" xfId="2310" applyNumberFormat="1" applyFont="1" applyFill="1" applyBorder="1" applyAlignment="1" applyProtection="1">
      <alignment horizontal="center" vertical="center" wrapText="1"/>
      <protection hidden="1"/>
    </xf>
    <xf numFmtId="0" fontId="51" fillId="73" borderId="43" xfId="2310" applyFont="1" applyFill="1" applyBorder="1" applyAlignment="1" applyProtection="1">
      <alignment horizontal="center" vertical="center" wrapText="1"/>
      <protection hidden="1"/>
    </xf>
    <xf numFmtId="0" fontId="51" fillId="73" borderId="0" xfId="2310" applyFont="1" applyFill="1" applyBorder="1" applyAlignment="1" applyProtection="1">
      <alignment horizontal="center" vertical="center" wrapText="1"/>
      <protection hidden="1"/>
    </xf>
    <xf numFmtId="0" fontId="51" fillId="73" borderId="34" xfId="2310" applyFont="1" applyFill="1" applyBorder="1" applyAlignment="1" applyProtection="1">
      <alignment horizontal="center" vertical="center" wrapText="1"/>
      <protection hidden="1"/>
    </xf>
    <xf numFmtId="0" fontId="60" fillId="39" borderId="48" xfId="2310" applyFont="1" applyFill="1" applyBorder="1" applyAlignment="1" applyProtection="1">
      <alignment horizontal="right" vertical="center" wrapText="1"/>
    </xf>
    <xf numFmtId="0" fontId="60" fillId="39" borderId="44" xfId="2310" applyFont="1" applyFill="1" applyBorder="1" applyAlignment="1" applyProtection="1">
      <alignment horizontal="right" vertical="center" wrapText="1"/>
    </xf>
    <xf numFmtId="0" fontId="60" fillId="39" borderId="49" xfId="2310" applyFont="1" applyFill="1" applyBorder="1" applyAlignment="1" applyProtection="1">
      <alignment horizontal="right" vertical="center" wrapText="1"/>
    </xf>
    <xf numFmtId="0" fontId="60" fillId="39" borderId="48" xfId="2309" applyFont="1" applyFill="1" applyBorder="1" applyAlignment="1" applyProtection="1">
      <alignment horizontal="right" vertical="center" wrapText="1"/>
    </xf>
    <xf numFmtId="0" fontId="60" fillId="39" borderId="44" xfId="2309" applyFont="1" applyFill="1" applyBorder="1" applyAlignment="1" applyProtection="1">
      <alignment horizontal="right" vertical="center" wrapText="1"/>
    </xf>
    <xf numFmtId="0" fontId="60" fillId="39" borderId="49" xfId="2309" applyFont="1" applyFill="1" applyBorder="1" applyAlignment="1" applyProtection="1">
      <alignment horizontal="right" vertical="center" wrapText="1"/>
    </xf>
    <xf numFmtId="0" fontId="60" fillId="39" borderId="16" xfId="2309" applyFont="1" applyFill="1" applyBorder="1" applyAlignment="1" applyProtection="1">
      <alignment horizontal="center" vertical="center"/>
      <protection locked="0"/>
    </xf>
    <xf numFmtId="0" fontId="60" fillId="39" borderId="17" xfId="2309" applyFont="1" applyFill="1" applyBorder="1" applyAlignment="1" applyProtection="1">
      <alignment horizontal="center" vertical="center"/>
      <protection locked="0"/>
    </xf>
    <xf numFmtId="0" fontId="60" fillId="39" borderId="43" xfId="2309" applyFont="1" applyFill="1" applyBorder="1" applyAlignment="1" applyProtection="1">
      <alignment horizontal="left" vertical="center"/>
      <protection locked="0"/>
    </xf>
    <xf numFmtId="0" fontId="60" fillId="39" borderId="0" xfId="2309" applyFont="1" applyFill="1" applyBorder="1" applyAlignment="1" applyProtection="1">
      <alignment horizontal="left" vertical="center"/>
      <protection locked="0"/>
    </xf>
    <xf numFmtId="0" fontId="60" fillId="39" borderId="34" xfId="2309" applyFont="1" applyFill="1" applyBorder="1" applyAlignment="1" applyProtection="1">
      <alignment horizontal="left" vertical="center"/>
      <protection locked="0"/>
    </xf>
    <xf numFmtId="168" fontId="60" fillId="39" borderId="43" xfId="2309" applyNumberFormat="1" applyFont="1" applyFill="1" applyBorder="1" applyAlignment="1" applyProtection="1">
      <alignment horizontal="center" vertical="center" wrapText="1"/>
    </xf>
    <xf numFmtId="168" fontId="60" fillId="39" borderId="0" xfId="2309" applyNumberFormat="1" applyFont="1" applyFill="1" applyBorder="1" applyAlignment="1" applyProtection="1">
      <alignment horizontal="center" vertical="center" wrapText="1"/>
    </xf>
    <xf numFmtId="168" fontId="60" fillId="39" borderId="34" xfId="2309" applyNumberFormat="1" applyFont="1" applyFill="1" applyBorder="1" applyAlignment="1" applyProtection="1">
      <alignment horizontal="center" vertical="center" wrapText="1"/>
    </xf>
    <xf numFmtId="0" fontId="51" fillId="73" borderId="43" xfId="2309" applyFont="1" applyFill="1" applyBorder="1" applyAlignment="1" applyProtection="1">
      <alignment horizontal="center" vertical="center" wrapText="1"/>
    </xf>
    <xf numFmtId="0" fontId="51" fillId="73" borderId="0" xfId="2309" applyFont="1" applyFill="1" applyBorder="1" applyAlignment="1" applyProtection="1">
      <alignment horizontal="center" vertical="center" wrapText="1"/>
    </xf>
    <xf numFmtId="0" fontId="51" fillId="73" borderId="34" xfId="2309" applyFont="1" applyFill="1" applyBorder="1" applyAlignment="1" applyProtection="1">
      <alignment horizontal="center" vertical="center" wrapText="1"/>
    </xf>
    <xf numFmtId="0" fontId="102" fillId="0" borderId="2" xfId="0" applyFont="1" applyBorder="1" applyAlignment="1">
      <alignment horizontal="left" vertical="center" wrapText="1"/>
    </xf>
    <xf numFmtId="0" fontId="102" fillId="0" borderId="38" xfId="0" applyFont="1" applyBorder="1" applyAlignment="1">
      <alignment horizontal="left" vertical="center" wrapText="1"/>
    </xf>
    <xf numFmtId="0" fontId="102" fillId="0" borderId="2" xfId="0" applyFont="1" applyBorder="1" applyAlignment="1">
      <alignment horizontal="left" vertical="center"/>
    </xf>
    <xf numFmtId="0" fontId="102" fillId="0" borderId="38" xfId="0" applyFont="1" applyBorder="1" applyAlignment="1">
      <alignment horizontal="left" vertical="center"/>
    </xf>
    <xf numFmtId="0" fontId="49" fillId="39" borderId="17" xfId="0" applyFont="1" applyFill="1" applyBorder="1" applyAlignment="1" applyProtection="1">
      <alignment horizontal="center" vertical="center" wrapText="1"/>
      <protection locked="0"/>
    </xf>
    <xf numFmtId="0" fontId="49" fillId="39" borderId="18" xfId="0" applyFont="1" applyFill="1" applyBorder="1" applyAlignment="1" applyProtection="1">
      <alignment horizontal="center" vertical="center" wrapText="1"/>
      <protection locked="0"/>
    </xf>
    <xf numFmtId="0" fontId="49" fillId="39" borderId="34" xfId="0" applyFont="1" applyFill="1" applyBorder="1" applyAlignment="1" applyProtection="1">
      <alignment vertical="center"/>
      <protection locked="0"/>
    </xf>
    <xf numFmtId="168" fontId="49" fillId="39" borderId="67" xfId="0" applyNumberFormat="1" applyFont="1" applyFill="1" applyBorder="1" applyAlignment="1">
      <alignment horizontal="center" vertical="center"/>
    </xf>
    <xf numFmtId="168" fontId="49" fillId="39" borderId="20" xfId="0" applyNumberFormat="1" applyFont="1" applyFill="1" applyBorder="1" applyAlignment="1">
      <alignment horizontal="center" vertical="center"/>
    </xf>
  </cellXfs>
  <cellStyles count="4534">
    <cellStyle name="20% - Accent1" xfId="901"/>
    <cellStyle name="20% - Accent1 2" xfId="35"/>
    <cellStyle name="20% - Accent2" xfId="902"/>
    <cellStyle name="20% - Accent2 2" xfId="34"/>
    <cellStyle name="20% - Accent3" xfId="903"/>
    <cellStyle name="20% - Accent3 2" xfId="33"/>
    <cellStyle name="20% - Accent4" xfId="904"/>
    <cellStyle name="20% - Accent4 2" xfId="32"/>
    <cellStyle name="20% - Accent5" xfId="905"/>
    <cellStyle name="20% - Accent5 2" xfId="28"/>
    <cellStyle name="20% - Accent6" xfId="906"/>
    <cellStyle name="20% - Accent6 2" xfId="27"/>
    <cellStyle name="40% - Accent1" xfId="907"/>
    <cellStyle name="40% - Accent1 2" xfId="26"/>
    <cellStyle name="40% - Accent2" xfId="908"/>
    <cellStyle name="40% - Accent2 2" xfId="25"/>
    <cellStyle name="40% - Accent3" xfId="909"/>
    <cellStyle name="40% - Accent3 2" xfId="24"/>
    <cellStyle name="40% - Accent4" xfId="910"/>
    <cellStyle name="40% - Accent4 2" xfId="23"/>
    <cellStyle name="40% - Accent5" xfId="911"/>
    <cellStyle name="40% - Accent5 2" xfId="22"/>
    <cellStyle name="40% - Accent6" xfId="912"/>
    <cellStyle name="40% - Accent6 2" xfId="21"/>
    <cellStyle name="60% - Accent1" xfId="913"/>
    <cellStyle name="60% - Accent1 2" xfId="20"/>
    <cellStyle name="60% - Accent2" xfId="914"/>
    <cellStyle name="60% - Accent2 2" xfId="19"/>
    <cellStyle name="60% - Accent3" xfId="915"/>
    <cellStyle name="60% - Accent3 2" xfId="18"/>
    <cellStyle name="60% - Accent4" xfId="916"/>
    <cellStyle name="60% - Accent4 2" xfId="17"/>
    <cellStyle name="60% - Accent5" xfId="917"/>
    <cellStyle name="60% - Accent5 2" xfId="16"/>
    <cellStyle name="60% - Accent6" xfId="918"/>
    <cellStyle name="60% - Accent6 2" xfId="15"/>
    <cellStyle name="Accent1" xfId="919"/>
    <cellStyle name="Accent1 2" xfId="14"/>
    <cellStyle name="Accent2" xfId="920"/>
    <cellStyle name="Accent2 2" xfId="13"/>
    <cellStyle name="Accent3" xfId="921"/>
    <cellStyle name="Accent3 2" xfId="12"/>
    <cellStyle name="Accent4" xfId="922"/>
    <cellStyle name="Accent4 2" xfId="11"/>
    <cellStyle name="Accent5" xfId="923"/>
    <cellStyle name="Accent5 2" xfId="10"/>
    <cellStyle name="Accent6" xfId="924"/>
    <cellStyle name="Accent6 2" xfId="9"/>
    <cellStyle name="Bad" xfId="925"/>
    <cellStyle name="Bad 2" xfId="8"/>
    <cellStyle name="Calculation" xfId="926"/>
    <cellStyle name="Calculation 2" xfId="7"/>
    <cellStyle name="cf1" xfId="41"/>
    <cellStyle name="cf1 2" xfId="801"/>
    <cellStyle name="Check Cell" xfId="927"/>
    <cellStyle name="Check Cell 2" xfId="6"/>
    <cellStyle name="ConditionalStyle_1" xfId="42"/>
    <cellStyle name="Excel Built-in Comma" xfId="43"/>
    <cellStyle name="Excel Built-in Currency" xfId="799"/>
    <cellStyle name="Excel Built-in Normal" xfId="44"/>
    <cellStyle name="Excel Built-in Normal 1" xfId="45"/>
    <cellStyle name="Excel Built-in Normal 1 2" xfId="46"/>
    <cellStyle name="Excel Built-in Percent" xfId="47"/>
    <cellStyle name="Explanatory Text" xfId="928"/>
    <cellStyle name="Explanatory Text 2" xfId="2283"/>
    <cellStyle name="Good" xfId="929"/>
    <cellStyle name="Good 2" xfId="2284"/>
    <cellStyle name="Heading" xfId="48"/>
    <cellStyle name="Heading 1" xfId="802"/>
    <cellStyle name="Heading 1 2" xfId="930"/>
    <cellStyle name="Heading 1 3" xfId="2285"/>
    <cellStyle name="Heading 2" xfId="931"/>
    <cellStyle name="Heading 2 2" xfId="2286"/>
    <cellStyle name="Heading 3" xfId="932"/>
    <cellStyle name="Heading 3 2" xfId="2287"/>
    <cellStyle name="Heading 4" xfId="933"/>
    <cellStyle name="Heading 4 2" xfId="2288"/>
    <cellStyle name="Heading1" xfId="49"/>
    <cellStyle name="Heading1 1" xfId="803"/>
    <cellStyle name="Hiperlink" xfId="2289" builtinId="8"/>
    <cellStyle name="Hiperlink 2" xfId="30"/>
    <cellStyle name="Hiperlink 2 2" xfId="50"/>
    <cellStyle name="Hiperlink 2 2 2" xfId="71"/>
    <cellStyle name="Hiperlink 2 2 2 2" xfId="806"/>
    <cellStyle name="Hiperlink 2 2 3" xfId="805"/>
    <cellStyle name="Hiperlink 2 3" xfId="72"/>
    <cellStyle name="Hiperlink 2 3 2" xfId="807"/>
    <cellStyle name="Hiperlink 2 4" xfId="804"/>
    <cellStyle name="Input" xfId="934"/>
    <cellStyle name="Input 2" xfId="2290"/>
    <cellStyle name="Linked Cell" xfId="935"/>
    <cellStyle name="Linked Cell 2" xfId="2291"/>
    <cellStyle name="Moeda" xfId="2358" builtinId="4"/>
    <cellStyle name="Moeda 10" xfId="2910"/>
    <cellStyle name="Moeda 2" xfId="73"/>
    <cellStyle name="Moeda 2 2" xfId="88"/>
    <cellStyle name="Moeda 2 2 10" xfId="2293"/>
    <cellStyle name="Moeda 2 2 11" xfId="3429"/>
    <cellStyle name="Moeda 2 2 2" xfId="89"/>
    <cellStyle name="Moeda 2 2 2 10" xfId="3430"/>
    <cellStyle name="Moeda 2 2 2 2" xfId="160"/>
    <cellStyle name="Moeda 2 2 2 2 2" xfId="330"/>
    <cellStyle name="Moeda 2 2 2 2 2 2" xfId="1847"/>
    <cellStyle name="Moeda 2 2 2 2 2 2 2" xfId="3894"/>
    <cellStyle name="Moeda 2 2 2 2 2 3" xfId="1180"/>
    <cellStyle name="Moeda 2 2 2 2 2 3 2" xfId="3701"/>
    <cellStyle name="Moeda 2 2 2 2 2 4" xfId="3487"/>
    <cellStyle name="Moeda 2 2 2 2 3" xfId="469"/>
    <cellStyle name="Moeda 2 2 2 2 3 2" xfId="1975"/>
    <cellStyle name="Moeda 2 2 2 2 3 2 2" xfId="3929"/>
    <cellStyle name="Moeda 2 2 2 2 3 3" xfId="1316"/>
    <cellStyle name="Moeda 2 2 2 2 3 3 2" xfId="3744"/>
    <cellStyle name="Moeda 2 2 2 2 3 4" xfId="3530"/>
    <cellStyle name="Moeda 2 2 2 2 4" xfId="604"/>
    <cellStyle name="Moeda 2 2 2 2 4 2" xfId="2104"/>
    <cellStyle name="Moeda 2 2 2 2 4 2 2" xfId="3964"/>
    <cellStyle name="Moeda 2 2 2 2 4 3" xfId="1451"/>
    <cellStyle name="Moeda 2 2 2 2 4 3 2" xfId="3785"/>
    <cellStyle name="Moeda 2 2 2 2 4 4" xfId="3571"/>
    <cellStyle name="Moeda 2 2 2 2 5" xfId="736"/>
    <cellStyle name="Moeda 2 2 2 2 5 2" xfId="2231"/>
    <cellStyle name="Moeda 2 2 2 2 5 2 2" xfId="3998"/>
    <cellStyle name="Moeda 2 2 2 2 5 3" xfId="1583"/>
    <cellStyle name="Moeda 2 2 2 2 5 3 2" xfId="3824"/>
    <cellStyle name="Moeda 2 2 2 2 5 4" xfId="3610"/>
    <cellStyle name="Moeda 2 2 2 2 6" xfId="1722"/>
    <cellStyle name="Moeda 2 2 2 2 6 2" xfId="3861"/>
    <cellStyle name="Moeda 2 2 2 2 7" xfId="1049"/>
    <cellStyle name="Moeda 2 2 2 2 7 2" xfId="3662"/>
    <cellStyle name="Moeda 2 2 2 2 8" xfId="3448"/>
    <cellStyle name="Moeda 2 2 2 3" xfId="260"/>
    <cellStyle name="Moeda 2 2 2 3 2" xfId="1783"/>
    <cellStyle name="Moeda 2 2 2 3 2 2" xfId="3877"/>
    <cellStyle name="Moeda 2 2 2 3 3" xfId="1110"/>
    <cellStyle name="Moeda 2 2 2 3 3 2" xfId="3678"/>
    <cellStyle name="Moeda 2 2 2 3 4" xfId="3464"/>
    <cellStyle name="Moeda 2 2 2 4" xfId="399"/>
    <cellStyle name="Moeda 2 2 2 4 2" xfId="1911"/>
    <cellStyle name="Moeda 2 2 2 4 2 2" xfId="3912"/>
    <cellStyle name="Moeda 2 2 2 4 3" xfId="1246"/>
    <cellStyle name="Moeda 2 2 2 4 3 2" xfId="3721"/>
    <cellStyle name="Moeda 2 2 2 4 4" xfId="3507"/>
    <cellStyle name="Moeda 2 2 2 5" xfId="534"/>
    <cellStyle name="Moeda 2 2 2 5 2" xfId="2040"/>
    <cellStyle name="Moeda 2 2 2 5 2 2" xfId="3947"/>
    <cellStyle name="Moeda 2 2 2 5 3" xfId="1381"/>
    <cellStyle name="Moeda 2 2 2 5 3 2" xfId="3762"/>
    <cellStyle name="Moeda 2 2 2 5 4" xfId="3548"/>
    <cellStyle name="Moeda 2 2 2 6" xfId="667"/>
    <cellStyle name="Moeda 2 2 2 6 2" xfId="2167"/>
    <cellStyle name="Moeda 2 2 2 6 2 2" xfId="3981"/>
    <cellStyle name="Moeda 2 2 2 6 3" xfId="1514"/>
    <cellStyle name="Moeda 2 2 2 6 3 2" xfId="3802"/>
    <cellStyle name="Moeda 2 2 2 6 4" xfId="3588"/>
    <cellStyle name="Moeda 2 2 2 7" xfId="811"/>
    <cellStyle name="Moeda 2 2 2 7 2" xfId="1656"/>
    <cellStyle name="Moeda 2 2 2 7 2 2" xfId="3843"/>
    <cellStyle name="Moeda 2 2 2 8" xfId="979"/>
    <cellStyle name="Moeda 2 2 2 8 2" xfId="3639"/>
    <cellStyle name="Moeda 2 2 2 9" xfId="2294"/>
    <cellStyle name="Moeda 2 2 3" xfId="159"/>
    <cellStyle name="Moeda 2 2 3 2" xfId="329"/>
    <cellStyle name="Moeda 2 2 3 2 2" xfId="1846"/>
    <cellStyle name="Moeda 2 2 3 2 2 2" xfId="3893"/>
    <cellStyle name="Moeda 2 2 3 2 3" xfId="1179"/>
    <cellStyle name="Moeda 2 2 3 2 3 2" xfId="3700"/>
    <cellStyle name="Moeda 2 2 3 2 4" xfId="3486"/>
    <cellStyle name="Moeda 2 2 3 3" xfId="468"/>
    <cellStyle name="Moeda 2 2 3 3 2" xfId="1974"/>
    <cellStyle name="Moeda 2 2 3 3 2 2" xfId="3928"/>
    <cellStyle name="Moeda 2 2 3 3 3" xfId="1315"/>
    <cellStyle name="Moeda 2 2 3 3 3 2" xfId="3743"/>
    <cellStyle name="Moeda 2 2 3 3 4" xfId="3529"/>
    <cellStyle name="Moeda 2 2 3 4" xfId="603"/>
    <cellStyle name="Moeda 2 2 3 4 2" xfId="2103"/>
    <cellStyle name="Moeda 2 2 3 4 2 2" xfId="3963"/>
    <cellStyle name="Moeda 2 2 3 4 3" xfId="1450"/>
    <cellStyle name="Moeda 2 2 3 4 3 2" xfId="3784"/>
    <cellStyle name="Moeda 2 2 3 4 4" xfId="3570"/>
    <cellStyle name="Moeda 2 2 3 5" xfId="735"/>
    <cellStyle name="Moeda 2 2 3 5 2" xfId="2230"/>
    <cellStyle name="Moeda 2 2 3 5 2 2" xfId="3997"/>
    <cellStyle name="Moeda 2 2 3 5 3" xfId="1582"/>
    <cellStyle name="Moeda 2 2 3 5 3 2" xfId="3823"/>
    <cellStyle name="Moeda 2 2 3 5 4" xfId="3609"/>
    <cellStyle name="Moeda 2 2 3 6" xfId="1721"/>
    <cellStyle name="Moeda 2 2 3 6 2" xfId="3860"/>
    <cellStyle name="Moeda 2 2 3 7" xfId="1048"/>
    <cellStyle name="Moeda 2 2 3 7 2" xfId="3661"/>
    <cellStyle name="Moeda 2 2 3 8" xfId="3447"/>
    <cellStyle name="Moeda 2 2 4" xfId="259"/>
    <cellStyle name="Moeda 2 2 4 2" xfId="1782"/>
    <cellStyle name="Moeda 2 2 4 2 2" xfId="3876"/>
    <cellStyle name="Moeda 2 2 4 3" xfId="1109"/>
    <cellStyle name="Moeda 2 2 4 3 2" xfId="3677"/>
    <cellStyle name="Moeda 2 2 4 4" xfId="3463"/>
    <cellStyle name="Moeda 2 2 5" xfId="398"/>
    <cellStyle name="Moeda 2 2 5 2" xfId="1910"/>
    <cellStyle name="Moeda 2 2 5 2 2" xfId="3911"/>
    <cellStyle name="Moeda 2 2 5 3" xfId="1245"/>
    <cellStyle name="Moeda 2 2 5 3 2" xfId="3720"/>
    <cellStyle name="Moeda 2 2 5 4" xfId="3506"/>
    <cellStyle name="Moeda 2 2 6" xfId="533"/>
    <cellStyle name="Moeda 2 2 6 2" xfId="2039"/>
    <cellStyle name="Moeda 2 2 6 2 2" xfId="3946"/>
    <cellStyle name="Moeda 2 2 6 3" xfId="1380"/>
    <cellStyle name="Moeda 2 2 6 3 2" xfId="3761"/>
    <cellStyle name="Moeda 2 2 6 4" xfId="3547"/>
    <cellStyle name="Moeda 2 2 7" xfId="666"/>
    <cellStyle name="Moeda 2 2 7 2" xfId="2166"/>
    <cellStyle name="Moeda 2 2 7 2 2" xfId="3980"/>
    <cellStyle name="Moeda 2 2 7 3" xfId="1513"/>
    <cellStyle name="Moeda 2 2 7 3 2" xfId="3801"/>
    <cellStyle name="Moeda 2 2 7 4" xfId="3587"/>
    <cellStyle name="Moeda 2 2 8" xfId="810"/>
    <cellStyle name="Moeda 2 2 8 2" xfId="1655"/>
    <cellStyle name="Moeda 2 2 8 2 2" xfId="3842"/>
    <cellStyle name="Moeda 2 2 9" xfId="978"/>
    <cellStyle name="Moeda 2 2 9 2" xfId="3638"/>
    <cellStyle name="Moeda 2 3" xfId="809"/>
    <cellStyle name="Moeda 2 3 2" xfId="2295"/>
    <cellStyle name="Moeda 2 4" xfId="2296"/>
    <cellStyle name="Moeda 3" xfId="300"/>
    <cellStyle name="Moeda 3 2" xfId="439"/>
    <cellStyle name="Moeda 3 2 2" xfId="1286"/>
    <cellStyle name="Moeda 3 2 2 2" xfId="3732"/>
    <cellStyle name="Moeda 3 2 3" xfId="3518"/>
    <cellStyle name="Moeda 3 3" xfId="574"/>
    <cellStyle name="Moeda 3 3 2" xfId="1421"/>
    <cellStyle name="Moeda 3 3 2 2" xfId="3773"/>
    <cellStyle name="Moeda 3 3 3" xfId="3559"/>
    <cellStyle name="Moeda 3 4" xfId="776"/>
    <cellStyle name="Moeda 3 4 2" xfId="1623"/>
    <cellStyle name="Moeda 3 4 2 2" xfId="3835"/>
    <cellStyle name="Moeda 3 4 3" xfId="3621"/>
    <cellStyle name="Moeda 3 5" xfId="1150"/>
    <cellStyle name="Moeda 3 5 2" xfId="3689"/>
    <cellStyle name="Moeda 3 6" xfId="2297"/>
    <cellStyle name="Moeda 3 7" xfId="3475"/>
    <cellStyle name="Moeda 4" xfId="808"/>
    <cellStyle name="Moeda 4 2" xfId="1697"/>
    <cellStyle name="Moeda 4 2 2" xfId="3854"/>
    <cellStyle name="Moeda 4 3" xfId="2298"/>
    <cellStyle name="Moeda 4 4" xfId="3623"/>
    <cellStyle name="Moeda 5" xfId="948"/>
    <cellStyle name="Moeda 5 2" xfId="3630"/>
    <cellStyle name="Moeda 6" xfId="951"/>
    <cellStyle name="Moeda 6 2" xfId="2299"/>
    <cellStyle name="Moeda 6 3" xfId="3631"/>
    <cellStyle name="Moeda 7" xfId="1019"/>
    <cellStyle name="Moeda 7 2" xfId="3650"/>
    <cellStyle name="Moeda 8" xfId="2280"/>
    <cellStyle name="Moeda 9" xfId="2292"/>
    <cellStyle name="Neutral" xfId="936"/>
    <cellStyle name="Neutral 2" xfId="2300"/>
    <cellStyle name="Normal" xfId="0" builtinId="0"/>
    <cellStyle name="Normal 10" xfId="74"/>
    <cellStyle name="Normal 10 10" xfId="970"/>
    <cellStyle name="Normal 10 2" xfId="87"/>
    <cellStyle name="Normal 10 2 2" xfId="158"/>
    <cellStyle name="Normal 10 2 2 2" xfId="328"/>
    <cellStyle name="Normal 10 2 2 2 2" xfId="1845"/>
    <cellStyle name="Normal 10 2 2 2 3" xfId="1178"/>
    <cellStyle name="Normal 10 2 2 3" xfId="467"/>
    <cellStyle name="Normal 10 2 2 3 2" xfId="1973"/>
    <cellStyle name="Normal 10 2 2 3 3" xfId="1314"/>
    <cellStyle name="Normal 10 2 2 4" xfId="602"/>
    <cellStyle name="Normal 10 2 2 4 2" xfId="2102"/>
    <cellStyle name="Normal 10 2 2 4 3" xfId="1449"/>
    <cellStyle name="Normal 10 2 2 5" xfId="734"/>
    <cellStyle name="Normal 10 2 2 5 2" xfId="2229"/>
    <cellStyle name="Normal 10 2 2 5 3" xfId="1581"/>
    <cellStyle name="Normal 10 2 2 6" xfId="1720"/>
    <cellStyle name="Normal 10 2 2 7" xfId="1047"/>
    <cellStyle name="Normal 10 2 3" xfId="258"/>
    <cellStyle name="Normal 10 2 3 2" xfId="1781"/>
    <cellStyle name="Normal 10 2 3 3" xfId="1108"/>
    <cellStyle name="Normal 10 2 4" xfId="397"/>
    <cellStyle name="Normal 10 2 4 2" xfId="1909"/>
    <cellStyle name="Normal 10 2 4 3" xfId="1244"/>
    <cellStyle name="Normal 10 2 5" xfId="532"/>
    <cellStyle name="Normal 10 2 5 2" xfId="2038"/>
    <cellStyle name="Normal 10 2 5 3" xfId="1379"/>
    <cellStyle name="Normal 10 2 6" xfId="665"/>
    <cellStyle name="Normal 10 2 6 2" xfId="2165"/>
    <cellStyle name="Normal 10 2 6 3" xfId="1512"/>
    <cellStyle name="Normal 10 2 7" xfId="813"/>
    <cellStyle name="Normal 10 2 7 2" xfId="1654"/>
    <cellStyle name="Normal 10 2 8" xfId="977"/>
    <cellStyle name="Normal 10 2_DESPESAS REALIZADAS" xfId="201"/>
    <cellStyle name="Normal 10 3" xfId="90"/>
    <cellStyle name="Normal 10 3 2" xfId="161"/>
    <cellStyle name="Normal 10 3 2 2" xfId="331"/>
    <cellStyle name="Normal 10 3 2 2 2" xfId="1848"/>
    <cellStyle name="Normal 10 3 2 2 3" xfId="1181"/>
    <cellStyle name="Normal 10 3 2 3" xfId="470"/>
    <cellStyle name="Normal 10 3 2 3 2" xfId="1976"/>
    <cellStyle name="Normal 10 3 2 3 3" xfId="1317"/>
    <cellStyle name="Normal 10 3 2 4" xfId="605"/>
    <cellStyle name="Normal 10 3 2 4 2" xfId="2105"/>
    <cellStyle name="Normal 10 3 2 4 3" xfId="1452"/>
    <cellStyle name="Normal 10 3 2 5" xfId="737"/>
    <cellStyle name="Normal 10 3 2 5 2" xfId="2232"/>
    <cellStyle name="Normal 10 3 2 5 3" xfId="1584"/>
    <cellStyle name="Normal 10 3 2 6" xfId="1723"/>
    <cellStyle name="Normal 10 3 2 7" xfId="1050"/>
    <cellStyle name="Normal 10 3 3" xfId="261"/>
    <cellStyle name="Normal 10 3 3 2" xfId="1784"/>
    <cellStyle name="Normal 10 3 3 3" xfId="1111"/>
    <cellStyle name="Normal 10 3 4" xfId="400"/>
    <cellStyle name="Normal 10 3 4 2" xfId="1912"/>
    <cellStyle name="Normal 10 3 4 3" xfId="1247"/>
    <cellStyle name="Normal 10 3 5" xfId="535"/>
    <cellStyle name="Normal 10 3 5 2" xfId="2041"/>
    <cellStyle name="Normal 10 3 5 3" xfId="1382"/>
    <cellStyle name="Normal 10 3 6" xfId="668"/>
    <cellStyle name="Normal 10 3 6 2" xfId="2168"/>
    <cellStyle name="Normal 10 3 6 3" xfId="1515"/>
    <cellStyle name="Normal 10 3 7" xfId="814"/>
    <cellStyle name="Normal 10 3 7 2" xfId="1657"/>
    <cellStyle name="Normal 10 3 8" xfId="980"/>
    <cellStyle name="Normal 10 3_DESPESAS REALIZADAS" xfId="202"/>
    <cellStyle name="Normal 10 4" xfId="149"/>
    <cellStyle name="Normal 10 4 2" xfId="319"/>
    <cellStyle name="Normal 10 4 2 2" xfId="1838"/>
    <cellStyle name="Normal 10 4 2 3" xfId="1169"/>
    <cellStyle name="Normal 10 4 3" xfId="458"/>
    <cellStyle name="Normal 10 4 3 2" xfId="1966"/>
    <cellStyle name="Normal 10 4 3 3" xfId="1305"/>
    <cellStyle name="Normal 10 4 4" xfId="593"/>
    <cellStyle name="Normal 10 4 4 2" xfId="2095"/>
    <cellStyle name="Normal 10 4 4 3" xfId="1440"/>
    <cellStyle name="Normal 10 4 5" xfId="725"/>
    <cellStyle name="Normal 10 4 5 2" xfId="2222"/>
    <cellStyle name="Normal 10 4 5 3" xfId="1572"/>
    <cellStyle name="Normal 10 4 6" xfId="1713"/>
    <cellStyle name="Normal 10 4 7" xfId="1038"/>
    <cellStyle name="Normal 10 5" xfId="251"/>
    <cellStyle name="Normal 10 5 2" xfId="1774"/>
    <cellStyle name="Normal 10 5 3" xfId="1101"/>
    <cellStyle name="Normal 10 6" xfId="390"/>
    <cellStyle name="Normal 10 6 2" xfId="1902"/>
    <cellStyle name="Normal 10 6 3" xfId="1237"/>
    <cellStyle name="Normal 10 7" xfId="525"/>
    <cellStyle name="Normal 10 7 2" xfId="2031"/>
    <cellStyle name="Normal 10 7 3" xfId="1372"/>
    <cellStyle name="Normal 10 8" xfId="658"/>
    <cellStyle name="Normal 10 8 2" xfId="2158"/>
    <cellStyle name="Normal 10 8 3" xfId="1505"/>
    <cellStyle name="Normal 10 9" xfId="812"/>
    <cellStyle name="Normal 10 9 2" xfId="1647"/>
    <cellStyle name="Normal 10_DESPESAS REALIZADAS" xfId="200"/>
    <cellStyle name="Normal 11" xfId="85"/>
    <cellStyle name="Normal 11 10" xfId="944"/>
    <cellStyle name="Normal 11 11" xfId="975"/>
    <cellStyle name="Normal 11 2" xfId="91"/>
    <cellStyle name="Normal 11 2 2" xfId="162"/>
    <cellStyle name="Normal 11 2 2 2" xfId="332"/>
    <cellStyle name="Normal 11 2 2 2 2" xfId="1849"/>
    <cellStyle name="Normal 11 2 2 2 3" xfId="1182"/>
    <cellStyle name="Normal 11 2 2 3" xfId="471"/>
    <cellStyle name="Normal 11 2 2 3 2" xfId="1977"/>
    <cellStyle name="Normal 11 2 2 3 3" xfId="1318"/>
    <cellStyle name="Normal 11 2 2 4" xfId="606"/>
    <cellStyle name="Normal 11 2 2 4 2" xfId="2106"/>
    <cellStyle name="Normal 11 2 2 4 3" xfId="1453"/>
    <cellStyle name="Normal 11 2 2 5" xfId="738"/>
    <cellStyle name="Normal 11 2 2 5 2" xfId="2233"/>
    <cellStyle name="Normal 11 2 2 5 3" xfId="1585"/>
    <cellStyle name="Normal 11 2 2 6" xfId="1724"/>
    <cellStyle name="Normal 11 2 2 7" xfId="1051"/>
    <cellStyle name="Normal 11 2 3" xfId="262"/>
    <cellStyle name="Normal 11 2 3 2" xfId="1785"/>
    <cellStyle name="Normal 11 2 3 3" xfId="1112"/>
    <cellStyle name="Normal 11 2 4" xfId="401"/>
    <cellStyle name="Normal 11 2 4 2" xfId="1913"/>
    <cellStyle name="Normal 11 2 4 3" xfId="1248"/>
    <cellStyle name="Normal 11 2 5" xfId="536"/>
    <cellStyle name="Normal 11 2 5 2" xfId="2042"/>
    <cellStyle name="Normal 11 2 5 3" xfId="1383"/>
    <cellStyle name="Normal 11 2 6" xfId="669"/>
    <cellStyle name="Normal 11 2 6 2" xfId="2169"/>
    <cellStyle name="Normal 11 2 6 3" xfId="1516"/>
    <cellStyle name="Normal 11 2 7" xfId="816"/>
    <cellStyle name="Normal 11 2 7 2" xfId="1658"/>
    <cellStyle name="Normal 11 2 8" xfId="981"/>
    <cellStyle name="Normal 11 2_DESPESAS REALIZADAS" xfId="204"/>
    <cellStyle name="Normal 11 3" xfId="92"/>
    <cellStyle name="Normal 11 3 2" xfId="163"/>
    <cellStyle name="Normal 11 3 2 2" xfId="333"/>
    <cellStyle name="Normal 11 3 2 2 2" xfId="1850"/>
    <cellStyle name="Normal 11 3 2 2 3" xfId="1183"/>
    <cellStyle name="Normal 11 3 2 3" xfId="472"/>
    <cellStyle name="Normal 11 3 2 3 2" xfId="1978"/>
    <cellStyle name="Normal 11 3 2 3 3" xfId="1319"/>
    <cellStyle name="Normal 11 3 2 4" xfId="607"/>
    <cellStyle name="Normal 11 3 2 4 2" xfId="2107"/>
    <cellStyle name="Normal 11 3 2 4 3" xfId="1454"/>
    <cellStyle name="Normal 11 3 2 5" xfId="739"/>
    <cellStyle name="Normal 11 3 2 5 2" xfId="2234"/>
    <cellStyle name="Normal 11 3 2 5 3" xfId="1586"/>
    <cellStyle name="Normal 11 3 2 6" xfId="1725"/>
    <cellStyle name="Normal 11 3 2 7" xfId="1052"/>
    <cellStyle name="Normal 11 3 3" xfId="263"/>
    <cellStyle name="Normal 11 3 3 2" xfId="1786"/>
    <cellStyle name="Normal 11 3 3 3" xfId="1113"/>
    <cellStyle name="Normal 11 3 4" xfId="402"/>
    <cellStyle name="Normal 11 3 4 2" xfId="1914"/>
    <cellStyle name="Normal 11 3 4 3" xfId="1249"/>
    <cellStyle name="Normal 11 3 5" xfId="537"/>
    <cellStyle name="Normal 11 3 5 2" xfId="2043"/>
    <cellStyle name="Normal 11 3 5 3" xfId="1384"/>
    <cellStyle name="Normal 11 3 6" xfId="670"/>
    <cellStyle name="Normal 11 3 6 2" xfId="2170"/>
    <cellStyle name="Normal 11 3 6 3" xfId="1517"/>
    <cellStyle name="Normal 11 3 7" xfId="817"/>
    <cellStyle name="Normal 11 3 7 2" xfId="1659"/>
    <cellStyle name="Normal 11 3 8" xfId="982"/>
    <cellStyle name="Normal 11 3_DESPESAS REALIZADAS" xfId="205"/>
    <cellStyle name="Normal 11 4" xfId="156"/>
    <cellStyle name="Normal 11 4 2" xfId="326"/>
    <cellStyle name="Normal 11 4 2 2" xfId="1843"/>
    <cellStyle name="Normal 11 4 2 3" xfId="1176"/>
    <cellStyle name="Normal 11 4 3" xfId="465"/>
    <cellStyle name="Normal 11 4 3 2" xfId="1971"/>
    <cellStyle name="Normal 11 4 3 3" xfId="1312"/>
    <cellStyle name="Normal 11 4 4" xfId="600"/>
    <cellStyle name="Normal 11 4 4 2" xfId="2100"/>
    <cellStyle name="Normal 11 4 4 3" xfId="1447"/>
    <cellStyle name="Normal 11 4 5" xfId="732"/>
    <cellStyle name="Normal 11 4 5 2" xfId="2227"/>
    <cellStyle name="Normal 11 4 5 3" xfId="1579"/>
    <cellStyle name="Normal 11 4 6" xfId="1718"/>
    <cellStyle name="Normal 11 4 7" xfId="1045"/>
    <cellStyle name="Normal 11 4 8" xfId="2301"/>
    <cellStyle name="Normal 11 5" xfId="256"/>
    <cellStyle name="Normal 11 5 2" xfId="1779"/>
    <cellStyle name="Normal 11 5 3" xfId="1106"/>
    <cellStyle name="Normal 11 6" xfId="395"/>
    <cellStyle name="Normal 11 6 2" xfId="1907"/>
    <cellStyle name="Normal 11 6 3" xfId="1242"/>
    <cellStyle name="Normal 11 7" xfId="530"/>
    <cellStyle name="Normal 11 7 2" xfId="2036"/>
    <cellStyle name="Normal 11 7 3" xfId="1377"/>
    <cellStyle name="Normal 11 8" xfId="663"/>
    <cellStyle name="Normal 11 8 2" xfId="2163"/>
    <cellStyle name="Normal 11 8 3" xfId="1510"/>
    <cellStyle name="Normal 11 9" xfId="815"/>
    <cellStyle name="Normal 11 9 2" xfId="1652"/>
    <cellStyle name="Normal 11_DESPESAS REALIZADAS" xfId="203"/>
    <cellStyle name="Normal 12" xfId="131"/>
    <cellStyle name="Normal 12 2" xfId="301"/>
    <cellStyle name="Normal 12 2 2" xfId="1823"/>
    <cellStyle name="Normal 12 2 3" xfId="1151"/>
    <cellStyle name="Normal 12 3" xfId="440"/>
    <cellStyle name="Normal 12 3 2" xfId="1951"/>
    <cellStyle name="Normal 12 3 3" xfId="1287"/>
    <cellStyle name="Normal 12 4" xfId="575"/>
    <cellStyle name="Normal 12 4 2" xfId="2080"/>
    <cellStyle name="Normal 12 4 3" xfId="1422"/>
    <cellStyle name="Normal 12 5" xfId="707"/>
    <cellStyle name="Normal 12 5 2" xfId="2207"/>
    <cellStyle name="Normal 12 5 3" xfId="1554"/>
    <cellStyle name="Normal 12 6" xfId="1698"/>
    <cellStyle name="Normal 12 7" xfId="1020"/>
    <cellStyle name="Normal 12 8" xfId="2302"/>
    <cellStyle name="Normal 13" xfId="371"/>
    <cellStyle name="Normal 14" xfId="373"/>
    <cellStyle name="Normal 14 2" xfId="1887"/>
    <cellStyle name="Normal 14 3" xfId="1220"/>
    <cellStyle name="Normal 14 4" xfId="2303"/>
    <cellStyle name="Normal 15" xfId="510"/>
    <cellStyle name="Normal 15 2" xfId="2016"/>
    <cellStyle name="Normal 15 3" xfId="1357"/>
    <cellStyle name="Normal 15 4" xfId="2304"/>
    <cellStyle name="Normal 16" xfId="777"/>
    <cellStyle name="Normal 16 2" xfId="2271"/>
    <cellStyle name="Normal 16 2 2" xfId="2306"/>
    <cellStyle name="Normal 16 3" xfId="1624"/>
    <cellStyle name="Normal 16 4" xfId="2305"/>
    <cellStyle name="Normal 17" xfId="778"/>
    <cellStyle name="Normal 17 2" xfId="2272"/>
    <cellStyle name="Normal 17 3" xfId="1625"/>
    <cellStyle name="Normal 17 4" xfId="2307"/>
    <cellStyle name="Normal 18" xfId="779"/>
    <cellStyle name="Normal 19" xfId="780"/>
    <cellStyle name="Normal 2" xfId="2"/>
    <cellStyle name="Normal 2 10" xfId="135"/>
    <cellStyle name="Normal 2 10 2" xfId="305"/>
    <cellStyle name="Normal 2 10 2 2" xfId="788"/>
    <cellStyle name="Normal 2 10 2 2 2" xfId="2275"/>
    <cellStyle name="Normal 2 10 2 2 3" xfId="1628"/>
    <cellStyle name="Normal 2 10 2 3" xfId="898"/>
    <cellStyle name="Normal 2 10 2 3 2" xfId="1826"/>
    <cellStyle name="Normal 2 10 2 4" xfId="1155"/>
    <cellStyle name="Normal 2 10 3" xfId="444"/>
    <cellStyle name="Normal 2 10 3 2" xfId="1954"/>
    <cellStyle name="Normal 2 10 3 3" xfId="1291"/>
    <cellStyle name="Normal 2 10 4" xfId="579"/>
    <cellStyle name="Normal 2 10 4 2" xfId="2083"/>
    <cellStyle name="Normal 2 10 4 3" xfId="1426"/>
    <cellStyle name="Normal 2 10 5" xfId="711"/>
    <cellStyle name="Normal 2 10 5 2" xfId="2210"/>
    <cellStyle name="Normal 2 10 5 3" xfId="1558"/>
    <cellStyle name="Normal 2 10 6" xfId="1701"/>
    <cellStyle name="Normal 2 10 7" xfId="1024"/>
    <cellStyle name="Normal 2 11" xfId="239"/>
    <cellStyle name="Normal 2 11 2" xfId="1762"/>
    <cellStyle name="Normal 2 11 3" xfId="1089"/>
    <cellStyle name="Normal 2 12" xfId="377"/>
    <cellStyle name="Normal 2 12 2" xfId="1890"/>
    <cellStyle name="Normal 2 12 3" xfId="1224"/>
    <cellStyle name="Normal 2 13" xfId="513"/>
    <cellStyle name="Normal 2 13 2" xfId="2019"/>
    <cellStyle name="Normal 2 13 3" xfId="1360"/>
    <cellStyle name="Normal 2 14" xfId="646"/>
    <cellStyle name="Normal 2 14 2" xfId="2146"/>
    <cellStyle name="Normal 2 14 3" xfId="1493"/>
    <cellStyle name="Normal 2 15" xfId="818"/>
    <cellStyle name="Normal 2 15 2" xfId="1635"/>
    <cellStyle name="Normal 2 16" xfId="896"/>
    <cellStyle name="Normal 2 17" xfId="949"/>
    <cellStyle name="Normal 2 18" xfId="958"/>
    <cellStyle name="Normal 2 19" xfId="29"/>
    <cellStyle name="Normal 2 2" xfId="51"/>
    <cellStyle name="Normal 2 2 10" xfId="819"/>
    <cellStyle name="Normal 2 2 10 2" xfId="1636"/>
    <cellStyle name="Normal 2 2 11" xfId="959"/>
    <cellStyle name="Normal 2 2 2" xfId="75"/>
    <cellStyle name="Normal 2 2 2 2" xfId="820"/>
    <cellStyle name="Normal 2 2 3" xfId="93"/>
    <cellStyle name="Normal 2 2 3 2" xfId="164"/>
    <cellStyle name="Normal 2 2 3 2 2" xfId="334"/>
    <cellStyle name="Normal 2 2 3 2 2 2" xfId="1851"/>
    <cellStyle name="Normal 2 2 3 2 2 3" xfId="1184"/>
    <cellStyle name="Normal 2 2 3 2 3" xfId="473"/>
    <cellStyle name="Normal 2 2 3 2 3 2" xfId="1979"/>
    <cellStyle name="Normal 2 2 3 2 3 3" xfId="1320"/>
    <cellStyle name="Normal 2 2 3 2 4" xfId="608"/>
    <cellStyle name="Normal 2 2 3 2 4 2" xfId="2108"/>
    <cellStyle name="Normal 2 2 3 2 4 3" xfId="1455"/>
    <cellStyle name="Normal 2 2 3 2 5" xfId="740"/>
    <cellStyle name="Normal 2 2 3 2 5 2" xfId="2235"/>
    <cellStyle name="Normal 2 2 3 2 5 3" xfId="1587"/>
    <cellStyle name="Normal 2 2 3 2 6" xfId="1726"/>
    <cellStyle name="Normal 2 2 3 2 7" xfId="1053"/>
    <cellStyle name="Normal 2 2 3 3" xfId="264"/>
    <cellStyle name="Normal 2 2 3 3 2" xfId="1787"/>
    <cellStyle name="Normal 2 2 3 3 3" xfId="1114"/>
    <cellStyle name="Normal 2 2 3 4" xfId="403"/>
    <cellStyle name="Normal 2 2 3 4 2" xfId="1915"/>
    <cellStyle name="Normal 2 2 3 4 3" xfId="1250"/>
    <cellStyle name="Normal 2 2 3 5" xfId="538"/>
    <cellStyle name="Normal 2 2 3 5 2" xfId="2044"/>
    <cellStyle name="Normal 2 2 3 5 3" xfId="1385"/>
    <cellStyle name="Normal 2 2 3 6" xfId="671"/>
    <cellStyle name="Normal 2 2 3 6 2" xfId="2171"/>
    <cellStyle name="Normal 2 2 3 6 3" xfId="1518"/>
    <cellStyle name="Normal 2 2 3 7" xfId="821"/>
    <cellStyle name="Normal 2 2 3 7 2" xfId="1660"/>
    <cellStyle name="Normal 2 2 3 8" xfId="983"/>
    <cellStyle name="Normal 2 2 3_DESPESAS REALIZADAS" xfId="208"/>
    <cellStyle name="Normal 2 2 4" xfId="94"/>
    <cellStyle name="Normal 2 2 4 2" xfId="165"/>
    <cellStyle name="Normal 2 2 4 2 2" xfId="335"/>
    <cellStyle name="Normal 2 2 4 2 2 2" xfId="1852"/>
    <cellStyle name="Normal 2 2 4 2 2 3" xfId="1185"/>
    <cellStyle name="Normal 2 2 4 2 3" xfId="474"/>
    <cellStyle name="Normal 2 2 4 2 3 2" xfId="1980"/>
    <cellStyle name="Normal 2 2 4 2 3 3" xfId="1321"/>
    <cellStyle name="Normal 2 2 4 2 4" xfId="609"/>
    <cellStyle name="Normal 2 2 4 2 4 2" xfId="2109"/>
    <cellStyle name="Normal 2 2 4 2 4 3" xfId="1456"/>
    <cellStyle name="Normal 2 2 4 2 5" xfId="741"/>
    <cellStyle name="Normal 2 2 4 2 5 2" xfId="2236"/>
    <cellStyle name="Normal 2 2 4 2 5 3" xfId="1588"/>
    <cellStyle name="Normal 2 2 4 2 6" xfId="1727"/>
    <cellStyle name="Normal 2 2 4 2 7" xfId="1054"/>
    <cellStyle name="Normal 2 2 4 3" xfId="265"/>
    <cellStyle name="Normal 2 2 4 3 2" xfId="1788"/>
    <cellStyle name="Normal 2 2 4 3 3" xfId="1115"/>
    <cellStyle name="Normal 2 2 4 4" xfId="404"/>
    <cellStyle name="Normal 2 2 4 4 2" xfId="1916"/>
    <cellStyle name="Normal 2 2 4 4 3" xfId="1251"/>
    <cellStyle name="Normal 2 2 4 5" xfId="539"/>
    <cellStyle name="Normal 2 2 4 5 2" xfId="2045"/>
    <cellStyle name="Normal 2 2 4 5 3" xfId="1386"/>
    <cellStyle name="Normal 2 2 4 6" xfId="672"/>
    <cellStyle name="Normal 2 2 4 6 2" xfId="2172"/>
    <cellStyle name="Normal 2 2 4 6 3" xfId="1519"/>
    <cellStyle name="Normal 2 2 4 7" xfId="822"/>
    <cellStyle name="Normal 2 2 4 7 2" xfId="1661"/>
    <cellStyle name="Normal 2 2 4 8" xfId="984"/>
    <cellStyle name="Normal 2 2 4_DESPESAS REALIZADAS" xfId="209"/>
    <cellStyle name="Normal 2 2 5" xfId="138"/>
    <cellStyle name="Normal 2 2 5 2" xfId="308"/>
    <cellStyle name="Normal 2 2 5 2 2" xfId="1827"/>
    <cellStyle name="Normal 2 2 5 2 3" xfId="1158"/>
    <cellStyle name="Normal 2 2 5 3" xfId="447"/>
    <cellStyle name="Normal 2 2 5 3 2" xfId="1955"/>
    <cellStyle name="Normal 2 2 5 3 3" xfId="1294"/>
    <cellStyle name="Normal 2 2 5 4" xfId="582"/>
    <cellStyle name="Normal 2 2 5 4 2" xfId="2084"/>
    <cellStyle name="Normal 2 2 5 4 3" xfId="1429"/>
    <cellStyle name="Normal 2 2 5 5" xfId="714"/>
    <cellStyle name="Normal 2 2 5 5 2" xfId="2211"/>
    <cellStyle name="Normal 2 2 5 5 3" xfId="1561"/>
    <cellStyle name="Normal 2 2 5 6" xfId="1702"/>
    <cellStyle name="Normal 2 2 5 7" xfId="1027"/>
    <cellStyle name="Normal 2 2 6" xfId="240"/>
    <cellStyle name="Normal 2 2 6 2" xfId="1763"/>
    <cellStyle name="Normal 2 2 6 3" xfId="1090"/>
    <cellStyle name="Normal 2 2 7" xfId="379"/>
    <cellStyle name="Normal 2 2 7 2" xfId="1891"/>
    <cellStyle name="Normal 2 2 7 3" xfId="1226"/>
    <cellStyle name="Normal 2 2 8" xfId="514"/>
    <cellStyle name="Normal 2 2 8 2" xfId="2020"/>
    <cellStyle name="Normal 2 2 8 3" xfId="1361"/>
    <cellStyle name="Normal 2 2 9" xfId="647"/>
    <cellStyle name="Normal 2 2 9 2" xfId="2147"/>
    <cellStyle name="Normal 2 2 9 3" xfId="1494"/>
    <cellStyle name="Normal 2 2_DESPESAS REALIZADAS" xfId="207"/>
    <cellStyle name="Normal 2 3" xfId="52"/>
    <cellStyle name="Normal 2 3 2" xfId="823"/>
    <cellStyle name="Normal 2 4" xfId="53"/>
    <cellStyle name="Normal 2 4 10" xfId="960"/>
    <cellStyle name="Normal 2 4 2" xfId="95"/>
    <cellStyle name="Normal 2 4 2 2" xfId="166"/>
    <cellStyle name="Normal 2 4 2 2 2" xfId="336"/>
    <cellStyle name="Normal 2 4 2 2 2 2" xfId="1853"/>
    <cellStyle name="Normal 2 4 2 2 2 3" xfId="1186"/>
    <cellStyle name="Normal 2 4 2 2 3" xfId="475"/>
    <cellStyle name="Normal 2 4 2 2 3 2" xfId="1981"/>
    <cellStyle name="Normal 2 4 2 2 3 3" xfId="1322"/>
    <cellStyle name="Normal 2 4 2 2 4" xfId="610"/>
    <cellStyle name="Normal 2 4 2 2 4 2" xfId="2110"/>
    <cellStyle name="Normal 2 4 2 2 4 3" xfId="1457"/>
    <cellStyle name="Normal 2 4 2 2 5" xfId="742"/>
    <cellStyle name="Normal 2 4 2 2 5 2" xfId="2237"/>
    <cellStyle name="Normal 2 4 2 2 5 3" xfId="1589"/>
    <cellStyle name="Normal 2 4 2 2 6" xfId="1728"/>
    <cellStyle name="Normal 2 4 2 2 7" xfId="1055"/>
    <cellStyle name="Normal 2 4 2 3" xfId="266"/>
    <cellStyle name="Normal 2 4 2 3 2" xfId="1789"/>
    <cellStyle name="Normal 2 4 2 3 3" xfId="1116"/>
    <cellStyle name="Normal 2 4 2 4" xfId="405"/>
    <cellStyle name="Normal 2 4 2 4 2" xfId="1917"/>
    <cellStyle name="Normal 2 4 2 4 3" xfId="1252"/>
    <cellStyle name="Normal 2 4 2 5" xfId="540"/>
    <cellStyle name="Normal 2 4 2 5 2" xfId="2046"/>
    <cellStyle name="Normal 2 4 2 5 3" xfId="1387"/>
    <cellStyle name="Normal 2 4 2 6" xfId="673"/>
    <cellStyle name="Normal 2 4 2 6 2" xfId="2173"/>
    <cellStyle name="Normal 2 4 2 6 3" xfId="1520"/>
    <cellStyle name="Normal 2 4 2 7" xfId="825"/>
    <cellStyle name="Normal 2 4 2 7 2" xfId="1662"/>
    <cellStyle name="Normal 2 4 2 8" xfId="985"/>
    <cellStyle name="Normal 2 4 2_DESPESAS REALIZADAS" xfId="211"/>
    <cellStyle name="Normal 2 4 3" xfId="96"/>
    <cellStyle name="Normal 2 4 3 2" xfId="167"/>
    <cellStyle name="Normal 2 4 3 2 2" xfId="337"/>
    <cellStyle name="Normal 2 4 3 2 2 2" xfId="1854"/>
    <cellStyle name="Normal 2 4 3 2 2 3" xfId="1187"/>
    <cellStyle name="Normal 2 4 3 2 3" xfId="476"/>
    <cellStyle name="Normal 2 4 3 2 3 2" xfId="1982"/>
    <cellStyle name="Normal 2 4 3 2 3 3" xfId="1323"/>
    <cellStyle name="Normal 2 4 3 2 4" xfId="611"/>
    <cellStyle name="Normal 2 4 3 2 4 2" xfId="2111"/>
    <cellStyle name="Normal 2 4 3 2 4 3" xfId="1458"/>
    <cellStyle name="Normal 2 4 3 2 5" xfId="743"/>
    <cellStyle name="Normal 2 4 3 2 5 2" xfId="2238"/>
    <cellStyle name="Normal 2 4 3 2 5 3" xfId="1590"/>
    <cellStyle name="Normal 2 4 3 2 6" xfId="1729"/>
    <cellStyle name="Normal 2 4 3 2 7" xfId="1056"/>
    <cellStyle name="Normal 2 4 3 3" xfId="267"/>
    <cellStyle name="Normal 2 4 3 3 2" xfId="1790"/>
    <cellStyle name="Normal 2 4 3 3 3" xfId="1117"/>
    <cellStyle name="Normal 2 4 3 4" xfId="406"/>
    <cellStyle name="Normal 2 4 3 4 2" xfId="1918"/>
    <cellStyle name="Normal 2 4 3 4 3" xfId="1253"/>
    <cellStyle name="Normal 2 4 3 5" xfId="541"/>
    <cellStyle name="Normal 2 4 3 5 2" xfId="2047"/>
    <cellStyle name="Normal 2 4 3 5 3" xfId="1388"/>
    <cellStyle name="Normal 2 4 3 6" xfId="674"/>
    <cellStyle name="Normal 2 4 3 6 2" xfId="2174"/>
    <cellStyle name="Normal 2 4 3 6 3" xfId="1521"/>
    <cellStyle name="Normal 2 4 3 7" xfId="826"/>
    <cellStyle name="Normal 2 4 3 7 2" xfId="1663"/>
    <cellStyle name="Normal 2 4 3 8" xfId="986"/>
    <cellStyle name="Normal 2 4 3_DESPESAS REALIZADAS" xfId="212"/>
    <cellStyle name="Normal 2 4 4" xfId="139"/>
    <cellStyle name="Normal 2 4 4 2" xfId="309"/>
    <cellStyle name="Normal 2 4 4 2 2" xfId="1828"/>
    <cellStyle name="Normal 2 4 4 2 3" xfId="1159"/>
    <cellStyle name="Normal 2 4 4 3" xfId="448"/>
    <cellStyle name="Normal 2 4 4 3 2" xfId="1956"/>
    <cellStyle name="Normal 2 4 4 3 3" xfId="1295"/>
    <cellStyle name="Normal 2 4 4 4" xfId="583"/>
    <cellStyle name="Normal 2 4 4 4 2" xfId="2085"/>
    <cellStyle name="Normal 2 4 4 4 3" xfId="1430"/>
    <cellStyle name="Normal 2 4 4 5" xfId="715"/>
    <cellStyle name="Normal 2 4 4 5 2" xfId="2212"/>
    <cellStyle name="Normal 2 4 4 5 3" xfId="1562"/>
    <cellStyle name="Normal 2 4 4 6" xfId="1703"/>
    <cellStyle name="Normal 2 4 4 7" xfId="1028"/>
    <cellStyle name="Normal 2 4 5" xfId="241"/>
    <cellStyle name="Normal 2 4 5 2" xfId="1764"/>
    <cellStyle name="Normal 2 4 5 3" xfId="1091"/>
    <cellStyle name="Normal 2 4 6" xfId="380"/>
    <cellStyle name="Normal 2 4 6 2" xfId="1892"/>
    <cellStyle name="Normal 2 4 6 3" xfId="1227"/>
    <cellStyle name="Normal 2 4 7" xfId="515"/>
    <cellStyle name="Normal 2 4 7 2" xfId="2021"/>
    <cellStyle name="Normal 2 4 7 3" xfId="1362"/>
    <cellStyle name="Normal 2 4 8" xfId="648"/>
    <cellStyle name="Normal 2 4 8 2" xfId="2148"/>
    <cellStyle name="Normal 2 4 8 3" xfId="1495"/>
    <cellStyle name="Normal 2 4 9" xfId="824"/>
    <cellStyle name="Normal 2 4 9 2" xfId="1637"/>
    <cellStyle name="Normal 2 4_DESPESAS REALIZADAS" xfId="210"/>
    <cellStyle name="Normal 2 5" xfId="54"/>
    <cellStyle name="Normal 2 5 10" xfId="961"/>
    <cellStyle name="Normal 2 5 2" xfId="97"/>
    <cellStyle name="Normal 2 5 2 2" xfId="168"/>
    <cellStyle name="Normal 2 5 2 2 2" xfId="338"/>
    <cellStyle name="Normal 2 5 2 2 2 2" xfId="1855"/>
    <cellStyle name="Normal 2 5 2 2 2 3" xfId="1188"/>
    <cellStyle name="Normal 2 5 2 2 3" xfId="477"/>
    <cellStyle name="Normal 2 5 2 2 3 2" xfId="1983"/>
    <cellStyle name="Normal 2 5 2 2 3 3" xfId="1324"/>
    <cellStyle name="Normal 2 5 2 2 4" xfId="612"/>
    <cellStyle name="Normal 2 5 2 2 4 2" xfId="2112"/>
    <cellStyle name="Normal 2 5 2 2 4 3" xfId="1459"/>
    <cellStyle name="Normal 2 5 2 2 5" xfId="744"/>
    <cellStyle name="Normal 2 5 2 2 5 2" xfId="2239"/>
    <cellStyle name="Normal 2 5 2 2 5 3" xfId="1591"/>
    <cellStyle name="Normal 2 5 2 2 6" xfId="1730"/>
    <cellStyle name="Normal 2 5 2 2 7" xfId="1057"/>
    <cellStyle name="Normal 2 5 2 3" xfId="268"/>
    <cellStyle name="Normal 2 5 2 3 2" xfId="1791"/>
    <cellStyle name="Normal 2 5 2 3 3" xfId="1118"/>
    <cellStyle name="Normal 2 5 2 4" xfId="407"/>
    <cellStyle name="Normal 2 5 2 4 2" xfId="1919"/>
    <cellStyle name="Normal 2 5 2 4 3" xfId="1254"/>
    <cellStyle name="Normal 2 5 2 5" xfId="542"/>
    <cellStyle name="Normal 2 5 2 5 2" xfId="2048"/>
    <cellStyle name="Normal 2 5 2 5 3" xfId="1389"/>
    <cellStyle name="Normal 2 5 2 6" xfId="675"/>
    <cellStyle name="Normal 2 5 2 6 2" xfId="2175"/>
    <cellStyle name="Normal 2 5 2 6 3" xfId="1522"/>
    <cellStyle name="Normal 2 5 2 7" xfId="828"/>
    <cellStyle name="Normal 2 5 2 7 2" xfId="1664"/>
    <cellStyle name="Normal 2 5 2 8" xfId="987"/>
    <cellStyle name="Normal 2 5 2_DESPESAS REALIZADAS" xfId="214"/>
    <cellStyle name="Normal 2 5 3" xfId="98"/>
    <cellStyle name="Normal 2 5 3 2" xfId="169"/>
    <cellStyle name="Normal 2 5 3 2 2" xfId="339"/>
    <cellStyle name="Normal 2 5 3 2 2 2" xfId="1856"/>
    <cellStyle name="Normal 2 5 3 2 2 3" xfId="1189"/>
    <cellStyle name="Normal 2 5 3 2 3" xfId="478"/>
    <cellStyle name="Normal 2 5 3 2 3 2" xfId="1984"/>
    <cellStyle name="Normal 2 5 3 2 3 3" xfId="1325"/>
    <cellStyle name="Normal 2 5 3 2 4" xfId="613"/>
    <cellStyle name="Normal 2 5 3 2 4 2" xfId="2113"/>
    <cellStyle name="Normal 2 5 3 2 4 3" xfId="1460"/>
    <cellStyle name="Normal 2 5 3 2 5" xfId="745"/>
    <cellStyle name="Normal 2 5 3 2 5 2" xfId="2240"/>
    <cellStyle name="Normal 2 5 3 2 5 3" xfId="1592"/>
    <cellStyle name="Normal 2 5 3 2 6" xfId="1731"/>
    <cellStyle name="Normal 2 5 3 2 7" xfId="1058"/>
    <cellStyle name="Normal 2 5 3 3" xfId="269"/>
    <cellStyle name="Normal 2 5 3 3 2" xfId="1792"/>
    <cellStyle name="Normal 2 5 3 3 3" xfId="1119"/>
    <cellStyle name="Normal 2 5 3 4" xfId="408"/>
    <cellStyle name="Normal 2 5 3 4 2" xfId="1920"/>
    <cellStyle name="Normal 2 5 3 4 3" xfId="1255"/>
    <cellStyle name="Normal 2 5 3 5" xfId="543"/>
    <cellStyle name="Normal 2 5 3 5 2" xfId="2049"/>
    <cellStyle name="Normal 2 5 3 5 3" xfId="1390"/>
    <cellStyle name="Normal 2 5 3 6" xfId="676"/>
    <cellStyle name="Normal 2 5 3 6 2" xfId="2176"/>
    <cellStyle name="Normal 2 5 3 6 3" xfId="1523"/>
    <cellStyle name="Normal 2 5 3 7" xfId="829"/>
    <cellStyle name="Normal 2 5 3 7 2" xfId="1665"/>
    <cellStyle name="Normal 2 5 3 8" xfId="988"/>
    <cellStyle name="Normal 2 5 3_DESPESAS REALIZADAS" xfId="215"/>
    <cellStyle name="Normal 2 5 4" xfId="140"/>
    <cellStyle name="Normal 2 5 4 2" xfId="310"/>
    <cellStyle name="Normal 2 5 4 2 2" xfId="1829"/>
    <cellStyle name="Normal 2 5 4 2 3" xfId="1160"/>
    <cellStyle name="Normal 2 5 4 3" xfId="449"/>
    <cellStyle name="Normal 2 5 4 3 2" xfId="1957"/>
    <cellStyle name="Normal 2 5 4 3 3" xfId="1296"/>
    <cellStyle name="Normal 2 5 4 4" xfId="584"/>
    <cellStyle name="Normal 2 5 4 4 2" xfId="2086"/>
    <cellStyle name="Normal 2 5 4 4 3" xfId="1431"/>
    <cellStyle name="Normal 2 5 4 5" xfId="716"/>
    <cellStyle name="Normal 2 5 4 5 2" xfId="2213"/>
    <cellStyle name="Normal 2 5 4 5 3" xfId="1563"/>
    <cellStyle name="Normal 2 5 4 6" xfId="1704"/>
    <cellStyle name="Normal 2 5 4 7" xfId="1029"/>
    <cellStyle name="Normal 2 5 5" xfId="242"/>
    <cellStyle name="Normal 2 5 5 2" xfId="1765"/>
    <cellStyle name="Normal 2 5 5 3" xfId="1092"/>
    <cellStyle name="Normal 2 5 6" xfId="381"/>
    <cellStyle name="Normal 2 5 6 2" xfId="1893"/>
    <cellStyle name="Normal 2 5 6 3" xfId="1228"/>
    <cellStyle name="Normal 2 5 7" xfId="516"/>
    <cellStyle name="Normal 2 5 7 2" xfId="2022"/>
    <cellStyle name="Normal 2 5 7 3" xfId="1363"/>
    <cellStyle name="Normal 2 5 8" xfId="649"/>
    <cellStyle name="Normal 2 5 8 2" xfId="2149"/>
    <cellStyle name="Normal 2 5 8 3" xfId="1496"/>
    <cellStyle name="Normal 2 5 9" xfId="827"/>
    <cellStyle name="Normal 2 5 9 2" xfId="1638"/>
    <cellStyle name="Normal 2 5_DESPESAS REALIZADAS" xfId="213"/>
    <cellStyle name="Normal 2 6" xfId="66"/>
    <cellStyle name="Normal 2 6 10" xfId="966"/>
    <cellStyle name="Normal 2 6 2" xfId="99"/>
    <cellStyle name="Normal 2 6 2 2" xfId="170"/>
    <cellStyle name="Normal 2 6 2 2 2" xfId="340"/>
    <cellStyle name="Normal 2 6 2 2 2 2" xfId="789"/>
    <cellStyle name="Normal 2 6 2 2 2 2 2" xfId="2276"/>
    <cellStyle name="Normal 2 6 2 2 2 2 3" xfId="1629"/>
    <cellStyle name="Normal 2 6 2 2 2 3" xfId="1857"/>
    <cellStyle name="Normal 2 6 2 2 2 4" xfId="1190"/>
    <cellStyle name="Normal 2 6 2 2 3" xfId="479"/>
    <cellStyle name="Normal 2 6 2 2 3 2" xfId="1985"/>
    <cellStyle name="Normal 2 6 2 2 3 3" xfId="1326"/>
    <cellStyle name="Normal 2 6 2 2 4" xfId="614"/>
    <cellStyle name="Normal 2 6 2 2 4 2" xfId="2114"/>
    <cellStyle name="Normal 2 6 2 2 4 3" xfId="1461"/>
    <cellStyle name="Normal 2 6 2 2 5" xfId="746"/>
    <cellStyle name="Normal 2 6 2 2 5 2" xfId="2241"/>
    <cellStyle name="Normal 2 6 2 2 5 3" xfId="1593"/>
    <cellStyle name="Normal 2 6 2 2 6" xfId="1732"/>
    <cellStyle name="Normal 2 6 2 2 7" xfId="1059"/>
    <cellStyle name="Normal 2 6 2 3" xfId="270"/>
    <cellStyle name="Normal 2 6 2 3 2" xfId="1793"/>
    <cellStyle name="Normal 2 6 2 3 3" xfId="1120"/>
    <cellStyle name="Normal 2 6 2 4" xfId="409"/>
    <cellStyle name="Normal 2 6 2 4 2" xfId="1921"/>
    <cellStyle name="Normal 2 6 2 4 3" xfId="1256"/>
    <cellStyle name="Normal 2 6 2 5" xfId="544"/>
    <cellStyle name="Normal 2 6 2 5 2" xfId="2050"/>
    <cellStyle name="Normal 2 6 2 5 3" xfId="1391"/>
    <cellStyle name="Normal 2 6 2 6" xfId="677"/>
    <cellStyle name="Normal 2 6 2 6 2" xfId="2177"/>
    <cellStyle name="Normal 2 6 2 6 3" xfId="1524"/>
    <cellStyle name="Normal 2 6 2 7" xfId="831"/>
    <cellStyle name="Normal 2 6 2 7 2" xfId="1666"/>
    <cellStyle name="Normal 2 6 2 8" xfId="989"/>
    <cellStyle name="Normal 2 6 2_DESPESAS REALIZADAS" xfId="217"/>
    <cellStyle name="Normal 2 6 3" xfId="100"/>
    <cellStyle name="Normal 2 6 3 2" xfId="171"/>
    <cellStyle name="Normal 2 6 3 2 2" xfId="341"/>
    <cellStyle name="Normal 2 6 3 2 2 2" xfId="1858"/>
    <cellStyle name="Normal 2 6 3 2 2 3" xfId="1191"/>
    <cellStyle name="Normal 2 6 3 2 3" xfId="480"/>
    <cellStyle name="Normal 2 6 3 2 3 2" xfId="1986"/>
    <cellStyle name="Normal 2 6 3 2 3 3" xfId="1327"/>
    <cellStyle name="Normal 2 6 3 2 4" xfId="615"/>
    <cellStyle name="Normal 2 6 3 2 4 2" xfId="2115"/>
    <cellStyle name="Normal 2 6 3 2 4 3" xfId="1462"/>
    <cellStyle name="Normal 2 6 3 2 5" xfId="747"/>
    <cellStyle name="Normal 2 6 3 2 5 2" xfId="2242"/>
    <cellStyle name="Normal 2 6 3 2 5 3" xfId="1594"/>
    <cellStyle name="Normal 2 6 3 2 6" xfId="1733"/>
    <cellStyle name="Normal 2 6 3 2 7" xfId="1060"/>
    <cellStyle name="Normal 2 6 3 3" xfId="271"/>
    <cellStyle name="Normal 2 6 3 3 2" xfId="1794"/>
    <cellStyle name="Normal 2 6 3 3 3" xfId="1121"/>
    <cellStyle name="Normal 2 6 3 4" xfId="410"/>
    <cellStyle name="Normal 2 6 3 4 2" xfId="1922"/>
    <cellStyle name="Normal 2 6 3 4 3" xfId="1257"/>
    <cellStyle name="Normal 2 6 3 5" xfId="545"/>
    <cellStyle name="Normal 2 6 3 5 2" xfId="2051"/>
    <cellStyle name="Normal 2 6 3 5 3" xfId="1392"/>
    <cellStyle name="Normal 2 6 3 6" xfId="678"/>
    <cellStyle name="Normal 2 6 3 6 2" xfId="2178"/>
    <cellStyle name="Normal 2 6 3 6 3" xfId="1525"/>
    <cellStyle name="Normal 2 6 3 7" xfId="832"/>
    <cellStyle name="Normal 2 6 3 7 2" xfId="1667"/>
    <cellStyle name="Normal 2 6 3 8" xfId="990"/>
    <cellStyle name="Normal 2 6 3_DESPESAS REALIZADAS" xfId="218"/>
    <cellStyle name="Normal 2 6 4" xfId="145"/>
    <cellStyle name="Normal 2 6 4 2" xfId="315"/>
    <cellStyle name="Normal 2 6 4 2 2" xfId="1834"/>
    <cellStyle name="Normal 2 6 4 2 3" xfId="1165"/>
    <cellStyle name="Normal 2 6 4 3" xfId="454"/>
    <cellStyle name="Normal 2 6 4 3 2" xfId="1962"/>
    <cellStyle name="Normal 2 6 4 3 3" xfId="1301"/>
    <cellStyle name="Normal 2 6 4 4" xfId="589"/>
    <cellStyle name="Normal 2 6 4 4 2" xfId="2091"/>
    <cellStyle name="Normal 2 6 4 4 3" xfId="1436"/>
    <cellStyle name="Normal 2 6 4 5" xfId="721"/>
    <cellStyle name="Normal 2 6 4 5 2" xfId="2218"/>
    <cellStyle name="Normal 2 6 4 5 3" xfId="1568"/>
    <cellStyle name="Normal 2 6 4 6" xfId="1709"/>
    <cellStyle name="Normal 2 6 4 7" xfId="1034"/>
    <cellStyle name="Normal 2 6 5" xfId="247"/>
    <cellStyle name="Normal 2 6 5 2" xfId="1770"/>
    <cellStyle name="Normal 2 6 5 3" xfId="1097"/>
    <cellStyle name="Normal 2 6 6" xfId="386"/>
    <cellStyle name="Normal 2 6 6 2" xfId="1898"/>
    <cellStyle name="Normal 2 6 6 3" xfId="1233"/>
    <cellStyle name="Normal 2 6 7" xfId="521"/>
    <cellStyle name="Normal 2 6 7 2" xfId="2027"/>
    <cellStyle name="Normal 2 6 7 3" xfId="1368"/>
    <cellStyle name="Normal 2 6 8" xfId="654"/>
    <cellStyle name="Normal 2 6 8 2" xfId="2154"/>
    <cellStyle name="Normal 2 6 8 3" xfId="1501"/>
    <cellStyle name="Normal 2 6 9" xfId="830"/>
    <cellStyle name="Normal 2 6 9 2" xfId="1643"/>
    <cellStyle name="Normal 2 6_DESPESAS REALIZADAS" xfId="216"/>
    <cellStyle name="Normal 2 7" xfId="67"/>
    <cellStyle name="Normal 2 7 2" xfId="833"/>
    <cellStyle name="Normal 2 8" xfId="101"/>
    <cellStyle name="Normal 2 8 2" xfId="172"/>
    <cellStyle name="Normal 2 8 2 2" xfId="342"/>
    <cellStyle name="Normal 2 8 2 2 2" xfId="1859"/>
    <cellStyle name="Normal 2 8 2 2 3" xfId="1192"/>
    <cellStyle name="Normal 2 8 2 3" xfId="481"/>
    <cellStyle name="Normal 2 8 2 3 2" xfId="1987"/>
    <cellStyle name="Normal 2 8 2 3 3" xfId="1328"/>
    <cellStyle name="Normal 2 8 2 4" xfId="616"/>
    <cellStyle name="Normal 2 8 2 4 2" xfId="2116"/>
    <cellStyle name="Normal 2 8 2 4 3" xfId="1463"/>
    <cellStyle name="Normal 2 8 2 5" xfId="748"/>
    <cellStyle name="Normal 2 8 2 5 2" xfId="2243"/>
    <cellStyle name="Normal 2 8 2 5 3" xfId="1595"/>
    <cellStyle name="Normal 2 8 2 6" xfId="1734"/>
    <cellStyle name="Normal 2 8 2 7" xfId="1061"/>
    <cellStyle name="Normal 2 8 3" xfId="272"/>
    <cellStyle name="Normal 2 8 3 2" xfId="1795"/>
    <cellStyle name="Normal 2 8 3 3" xfId="1122"/>
    <cellStyle name="Normal 2 8 4" xfId="411"/>
    <cellStyle name="Normal 2 8 4 2" xfId="1923"/>
    <cellStyle name="Normal 2 8 4 3" xfId="1258"/>
    <cellStyle name="Normal 2 8 5" xfId="546"/>
    <cellStyle name="Normal 2 8 5 2" xfId="2052"/>
    <cellStyle name="Normal 2 8 5 3" xfId="1393"/>
    <cellStyle name="Normal 2 8 6" xfId="679"/>
    <cellStyle name="Normal 2 8 6 2" xfId="2179"/>
    <cellStyle name="Normal 2 8 6 3" xfId="1526"/>
    <cellStyle name="Normal 2 8 7" xfId="834"/>
    <cellStyle name="Normal 2 8 7 2" xfId="1668"/>
    <cellStyle name="Normal 2 8 8" xfId="991"/>
    <cellStyle name="Normal 2 8_DESPESAS REALIZADAS" xfId="219"/>
    <cellStyle name="Normal 2 9" xfId="102"/>
    <cellStyle name="Normal 2 9 2" xfId="173"/>
    <cellStyle name="Normal 2 9 2 2" xfId="343"/>
    <cellStyle name="Normal 2 9 2 2 2" xfId="1860"/>
    <cellStyle name="Normal 2 9 2 2 3" xfId="1193"/>
    <cellStyle name="Normal 2 9 2 3" xfId="482"/>
    <cellStyle name="Normal 2 9 2 3 2" xfId="1988"/>
    <cellStyle name="Normal 2 9 2 3 3" xfId="1329"/>
    <cellStyle name="Normal 2 9 2 4" xfId="617"/>
    <cellStyle name="Normal 2 9 2 4 2" xfId="2117"/>
    <cellStyle name="Normal 2 9 2 4 3" xfId="1464"/>
    <cellStyle name="Normal 2 9 2 5" xfId="749"/>
    <cellStyle name="Normal 2 9 2 5 2" xfId="2244"/>
    <cellStyle name="Normal 2 9 2 5 3" xfId="1596"/>
    <cellStyle name="Normal 2 9 2 6" xfId="1735"/>
    <cellStyle name="Normal 2 9 2 7" xfId="1062"/>
    <cellStyle name="Normal 2 9 3" xfId="273"/>
    <cellStyle name="Normal 2 9 3 2" xfId="1796"/>
    <cellStyle name="Normal 2 9 3 3" xfId="1123"/>
    <cellStyle name="Normal 2 9 4" xfId="412"/>
    <cellStyle name="Normal 2 9 4 2" xfId="1924"/>
    <cellStyle name="Normal 2 9 4 3" xfId="1259"/>
    <cellStyle name="Normal 2 9 5" xfId="547"/>
    <cellStyle name="Normal 2 9 5 2" xfId="2053"/>
    <cellStyle name="Normal 2 9 5 3" xfId="1394"/>
    <cellStyle name="Normal 2 9 6" xfId="680"/>
    <cellStyle name="Normal 2 9 6 2" xfId="2180"/>
    <cellStyle name="Normal 2 9 6 3" xfId="1527"/>
    <cellStyle name="Normal 2 9 7" xfId="835"/>
    <cellStyle name="Normal 2 9 7 2" xfId="1669"/>
    <cellStyle name="Normal 2 9 8" xfId="992"/>
    <cellStyle name="Normal 2 9_DESPESAS REALIZADAS" xfId="220"/>
    <cellStyle name="Normal 2_DESPESAS REALIZADAS" xfId="206"/>
    <cellStyle name="Normal 20" xfId="783"/>
    <cellStyle name="Normal 21" xfId="784"/>
    <cellStyle name="Normal 22" xfId="785"/>
    <cellStyle name="Normal 23" xfId="786"/>
    <cellStyle name="Normal 23 2" xfId="2273"/>
    <cellStyle name="Normal 23 3" xfId="1626"/>
    <cellStyle name="Normal 24" xfId="790"/>
    <cellStyle name="Normal 24 2" xfId="2277"/>
    <cellStyle name="Normal 24 3" xfId="1630"/>
    <cellStyle name="Normal 25" xfId="791"/>
    <cellStyle name="Normal 25 2" xfId="2278"/>
    <cellStyle name="Normal 25 3" xfId="1631"/>
    <cellStyle name="Normal 26" xfId="792"/>
    <cellStyle name="Normal 26 2" xfId="1633"/>
    <cellStyle name="Normal 27" xfId="793"/>
    <cellStyle name="Normal 27 2" xfId="1632"/>
    <cellStyle name="Normal 28" xfId="794"/>
    <cellStyle name="Normal 29" xfId="795"/>
    <cellStyle name="Normal 3" xfId="37"/>
    <cellStyle name="Normal 3 2" xfId="55"/>
    <cellStyle name="Normal 3 2 2" xfId="103"/>
    <cellStyle name="Normal 3 2 2 2" xfId="838"/>
    <cellStyle name="Normal 3 2 3" xfId="837"/>
    <cellStyle name="Normal 3 3" xfId="76"/>
    <cellStyle name="Normal 3 3 2" xfId="839"/>
    <cellStyle name="Normal 3 4" xfId="836"/>
    <cellStyle name="Normal 30" xfId="796"/>
    <cellStyle name="Normal 31" xfId="797"/>
    <cellStyle name="Normal 32" xfId="798"/>
    <cellStyle name="Normal 33" xfId="800"/>
    <cellStyle name="Normal 34" xfId="893"/>
    <cellStyle name="Normal 35" xfId="941"/>
    <cellStyle name="Normal 36" xfId="942"/>
    <cellStyle name="Normal 37" xfId="946"/>
    <cellStyle name="Normal 38" xfId="947"/>
    <cellStyle name="Normal 39" xfId="950"/>
    <cellStyle name="Normal 4" xfId="56"/>
    <cellStyle name="Normal 4 10" xfId="840"/>
    <cellStyle name="Normal 4 10 2" xfId="1639"/>
    <cellStyle name="Normal 4 11" xfId="962"/>
    <cellStyle name="Normal 4 2" xfId="57"/>
    <cellStyle name="Normal 4 2 2" xfId="841"/>
    <cellStyle name="Normal 4 3" xfId="104"/>
    <cellStyle name="Normal 4 3 2" xfId="174"/>
    <cellStyle name="Normal 4 3 2 2" xfId="344"/>
    <cellStyle name="Normal 4 3 2 2 2" xfId="1861"/>
    <cellStyle name="Normal 4 3 2 2 3" xfId="1194"/>
    <cellStyle name="Normal 4 3 2 3" xfId="483"/>
    <cellStyle name="Normal 4 3 2 3 2" xfId="1989"/>
    <cellStyle name="Normal 4 3 2 3 3" xfId="1330"/>
    <cellStyle name="Normal 4 3 2 4" xfId="618"/>
    <cellStyle name="Normal 4 3 2 4 2" xfId="2118"/>
    <cellStyle name="Normal 4 3 2 4 3" xfId="1465"/>
    <cellStyle name="Normal 4 3 2 5" xfId="750"/>
    <cellStyle name="Normal 4 3 2 5 2" xfId="2245"/>
    <cellStyle name="Normal 4 3 2 5 3" xfId="1597"/>
    <cellStyle name="Normal 4 3 2 6" xfId="1736"/>
    <cellStyle name="Normal 4 3 2 7" xfId="1063"/>
    <cellStyle name="Normal 4 3 3" xfId="274"/>
    <cellStyle name="Normal 4 3 3 2" xfId="1797"/>
    <cellStyle name="Normal 4 3 3 3" xfId="1124"/>
    <cellStyle name="Normal 4 3 4" xfId="413"/>
    <cellStyle name="Normal 4 3 4 2" xfId="1925"/>
    <cellStyle name="Normal 4 3 4 3" xfId="1260"/>
    <cellStyle name="Normal 4 3 5" xfId="548"/>
    <cellStyle name="Normal 4 3 5 2" xfId="2054"/>
    <cellStyle name="Normal 4 3 5 3" xfId="1395"/>
    <cellStyle name="Normal 4 3 6" xfId="681"/>
    <cellStyle name="Normal 4 3 6 2" xfId="2181"/>
    <cellStyle name="Normal 4 3 6 3" xfId="1528"/>
    <cellStyle name="Normal 4 3 7" xfId="842"/>
    <cellStyle name="Normal 4 3 7 2" xfId="1670"/>
    <cellStyle name="Normal 4 3 8" xfId="993"/>
    <cellStyle name="Normal 4 3_DESPESAS REALIZADAS" xfId="222"/>
    <cellStyle name="Normal 4 4" xfId="105"/>
    <cellStyle name="Normal 4 4 2" xfId="175"/>
    <cellStyle name="Normal 4 4 2 2" xfId="345"/>
    <cellStyle name="Normal 4 4 2 2 2" xfId="1862"/>
    <cellStyle name="Normal 4 4 2 2 3" xfId="1195"/>
    <cellStyle name="Normal 4 4 2 3" xfId="484"/>
    <cellStyle name="Normal 4 4 2 3 2" xfId="1990"/>
    <cellStyle name="Normal 4 4 2 3 3" xfId="1331"/>
    <cellStyle name="Normal 4 4 2 4" xfId="619"/>
    <cellStyle name="Normal 4 4 2 4 2" xfId="2119"/>
    <cellStyle name="Normal 4 4 2 4 3" xfId="1466"/>
    <cellStyle name="Normal 4 4 2 5" xfId="751"/>
    <cellStyle name="Normal 4 4 2 5 2" xfId="2246"/>
    <cellStyle name="Normal 4 4 2 5 3" xfId="1598"/>
    <cellStyle name="Normal 4 4 2 6" xfId="1737"/>
    <cellStyle name="Normal 4 4 2 7" xfId="1064"/>
    <cellStyle name="Normal 4 4 3" xfId="275"/>
    <cellStyle name="Normal 4 4 3 2" xfId="1798"/>
    <cellStyle name="Normal 4 4 3 3" xfId="1125"/>
    <cellStyle name="Normal 4 4 4" xfId="414"/>
    <cellStyle name="Normal 4 4 4 2" xfId="1926"/>
    <cellStyle name="Normal 4 4 4 3" xfId="1261"/>
    <cellStyle name="Normal 4 4 5" xfId="549"/>
    <cellStyle name="Normal 4 4 5 2" xfId="2055"/>
    <cellStyle name="Normal 4 4 5 3" xfId="1396"/>
    <cellStyle name="Normal 4 4 6" xfId="682"/>
    <cellStyle name="Normal 4 4 6 2" xfId="2182"/>
    <cellStyle name="Normal 4 4 6 3" xfId="1529"/>
    <cellStyle name="Normal 4 4 7" xfId="843"/>
    <cellStyle name="Normal 4 4 7 2" xfId="1671"/>
    <cellStyle name="Normal 4 4 8" xfId="994"/>
    <cellStyle name="Normal 4 4_DESPESAS REALIZADAS" xfId="223"/>
    <cellStyle name="Normal 4 5" xfId="141"/>
    <cellStyle name="Normal 4 5 2" xfId="311"/>
    <cellStyle name="Normal 4 5 2 2" xfId="1830"/>
    <cellStyle name="Normal 4 5 2 3" xfId="1161"/>
    <cellStyle name="Normal 4 5 3" xfId="450"/>
    <cellStyle name="Normal 4 5 3 2" xfId="1958"/>
    <cellStyle name="Normal 4 5 3 3" xfId="1297"/>
    <cellStyle name="Normal 4 5 4" xfId="585"/>
    <cellStyle name="Normal 4 5 4 2" xfId="2087"/>
    <cellStyle name="Normal 4 5 4 3" xfId="1432"/>
    <cellStyle name="Normal 4 5 5" xfId="717"/>
    <cellStyle name="Normal 4 5 5 2" xfId="2214"/>
    <cellStyle name="Normal 4 5 5 3" xfId="1564"/>
    <cellStyle name="Normal 4 5 6" xfId="1705"/>
    <cellStyle name="Normal 4 5 7" xfId="1030"/>
    <cellStyle name="Normal 4 6" xfId="243"/>
    <cellStyle name="Normal 4 6 2" xfId="1766"/>
    <cellStyle name="Normal 4 6 3" xfId="1093"/>
    <cellStyle name="Normal 4 7" xfId="382"/>
    <cellStyle name="Normal 4 7 2" xfId="1894"/>
    <cellStyle name="Normal 4 7 3" xfId="1229"/>
    <cellStyle name="Normal 4 8" xfId="517"/>
    <cellStyle name="Normal 4 8 2" xfId="2023"/>
    <cellStyle name="Normal 4 8 3" xfId="1364"/>
    <cellStyle name="Normal 4 9" xfId="650"/>
    <cellStyle name="Normal 4 9 2" xfId="2150"/>
    <cellStyle name="Normal 4 9 3" xfId="1497"/>
    <cellStyle name="Normal 4_DESPESAS REALIZADAS" xfId="221"/>
    <cellStyle name="Normal 40" xfId="953"/>
    <cellStyle name="Normal 41" xfId="955"/>
    <cellStyle name="Normal 42" xfId="956"/>
    <cellStyle name="Normal 43" xfId="2281"/>
    <cellStyle name="Normal 44" xfId="5"/>
    <cellStyle name="Normal 45" xfId="36"/>
    <cellStyle name="Normal 46" xfId="2344"/>
    <cellStyle name="Normal 47" xfId="2355"/>
    <cellStyle name="Normal 48" xfId="2310"/>
    <cellStyle name="Normal 49" xfId="2356"/>
    <cellStyle name="Normal 5" xfId="58"/>
    <cellStyle name="Normal 5 10" xfId="844"/>
    <cellStyle name="Normal 5 10 2" xfId="1640"/>
    <cellStyle name="Normal 5 11" xfId="963"/>
    <cellStyle name="Normal 5 2" xfId="106"/>
    <cellStyle name="Normal 5 2 2" xfId="845"/>
    <cellStyle name="Normal 5 3" xfId="107"/>
    <cellStyle name="Normal 5 3 2" xfId="176"/>
    <cellStyle name="Normal 5 3 2 2" xfId="346"/>
    <cellStyle name="Normal 5 3 2 2 2" xfId="1863"/>
    <cellStyle name="Normal 5 3 2 2 3" xfId="1196"/>
    <cellStyle name="Normal 5 3 2 3" xfId="485"/>
    <cellStyle name="Normal 5 3 2 3 2" xfId="1991"/>
    <cellStyle name="Normal 5 3 2 3 3" xfId="1332"/>
    <cellStyle name="Normal 5 3 2 4" xfId="620"/>
    <cellStyle name="Normal 5 3 2 4 2" xfId="2120"/>
    <cellStyle name="Normal 5 3 2 4 3" xfId="1467"/>
    <cellStyle name="Normal 5 3 2 5" xfId="752"/>
    <cellStyle name="Normal 5 3 2 5 2" xfId="2247"/>
    <cellStyle name="Normal 5 3 2 5 3" xfId="1599"/>
    <cellStyle name="Normal 5 3 2 6" xfId="1738"/>
    <cellStyle name="Normal 5 3 2 7" xfId="1065"/>
    <cellStyle name="Normal 5 3 3" xfId="276"/>
    <cellStyle name="Normal 5 3 3 2" xfId="1799"/>
    <cellStyle name="Normal 5 3 3 3" xfId="1126"/>
    <cellStyle name="Normal 5 3 4" xfId="415"/>
    <cellStyle name="Normal 5 3 4 2" xfId="1927"/>
    <cellStyle name="Normal 5 3 4 3" xfId="1262"/>
    <cellStyle name="Normal 5 3 5" xfId="550"/>
    <cellStyle name="Normal 5 3 5 2" xfId="2056"/>
    <cellStyle name="Normal 5 3 5 3" xfId="1397"/>
    <cellStyle name="Normal 5 3 6" xfId="683"/>
    <cellStyle name="Normal 5 3 6 2" xfId="2183"/>
    <cellStyle name="Normal 5 3 6 3" xfId="1530"/>
    <cellStyle name="Normal 5 3 7" xfId="846"/>
    <cellStyle name="Normal 5 3 7 2" xfId="1672"/>
    <cellStyle name="Normal 5 3 8" xfId="995"/>
    <cellStyle name="Normal 5 3_DESPESAS REALIZADAS" xfId="225"/>
    <cellStyle name="Normal 5 4" xfId="108"/>
    <cellStyle name="Normal 5 4 2" xfId="177"/>
    <cellStyle name="Normal 5 4 2 2" xfId="347"/>
    <cellStyle name="Normal 5 4 2 2 2" xfId="1864"/>
    <cellStyle name="Normal 5 4 2 2 3" xfId="1197"/>
    <cellStyle name="Normal 5 4 2 3" xfId="486"/>
    <cellStyle name="Normal 5 4 2 3 2" xfId="1992"/>
    <cellStyle name="Normal 5 4 2 3 3" xfId="1333"/>
    <cellStyle name="Normal 5 4 2 4" xfId="621"/>
    <cellStyle name="Normal 5 4 2 4 2" xfId="2121"/>
    <cellStyle name="Normal 5 4 2 4 3" xfId="1468"/>
    <cellStyle name="Normal 5 4 2 5" xfId="753"/>
    <cellStyle name="Normal 5 4 2 5 2" xfId="2248"/>
    <cellStyle name="Normal 5 4 2 5 3" xfId="1600"/>
    <cellStyle name="Normal 5 4 2 6" xfId="1739"/>
    <cellStyle name="Normal 5 4 2 7" xfId="1066"/>
    <cellStyle name="Normal 5 4 3" xfId="277"/>
    <cellStyle name="Normal 5 4 3 2" xfId="1800"/>
    <cellStyle name="Normal 5 4 3 3" xfId="1127"/>
    <cellStyle name="Normal 5 4 4" xfId="416"/>
    <cellStyle name="Normal 5 4 4 2" xfId="1928"/>
    <cellStyle name="Normal 5 4 4 3" xfId="1263"/>
    <cellStyle name="Normal 5 4 5" xfId="551"/>
    <cellStyle name="Normal 5 4 5 2" xfId="2057"/>
    <cellStyle name="Normal 5 4 5 3" xfId="1398"/>
    <cellStyle name="Normal 5 4 6" xfId="684"/>
    <cellStyle name="Normal 5 4 6 2" xfId="2184"/>
    <cellStyle name="Normal 5 4 6 3" xfId="1531"/>
    <cellStyle name="Normal 5 4 7" xfId="847"/>
    <cellStyle name="Normal 5 4 7 2" xfId="1673"/>
    <cellStyle name="Normal 5 4 8" xfId="996"/>
    <cellStyle name="Normal 5 4_DESPESAS REALIZADAS" xfId="226"/>
    <cellStyle name="Normal 5 5" xfId="142"/>
    <cellStyle name="Normal 5 5 2" xfId="312"/>
    <cellStyle name="Normal 5 5 2 2" xfId="1831"/>
    <cellStyle name="Normal 5 5 2 3" xfId="1162"/>
    <cellStyle name="Normal 5 5 3" xfId="451"/>
    <cellStyle name="Normal 5 5 3 2" xfId="1959"/>
    <cellStyle name="Normal 5 5 3 3" xfId="1298"/>
    <cellStyle name="Normal 5 5 4" xfId="586"/>
    <cellStyle name="Normal 5 5 4 2" xfId="2088"/>
    <cellStyle name="Normal 5 5 4 3" xfId="1433"/>
    <cellStyle name="Normal 5 5 5" xfId="718"/>
    <cellStyle name="Normal 5 5 5 2" xfId="2215"/>
    <cellStyle name="Normal 5 5 5 3" xfId="1565"/>
    <cellStyle name="Normal 5 5 6" xfId="1706"/>
    <cellStyle name="Normal 5 5 7" xfId="1031"/>
    <cellStyle name="Normal 5 6" xfId="244"/>
    <cellStyle name="Normal 5 6 2" xfId="1767"/>
    <cellStyle name="Normal 5 6 3" xfId="1094"/>
    <cellStyle name="Normal 5 7" xfId="383"/>
    <cellStyle name="Normal 5 7 2" xfId="1895"/>
    <cellStyle name="Normal 5 7 3" xfId="1230"/>
    <cellStyle name="Normal 5 8" xfId="518"/>
    <cellStyle name="Normal 5 8 2" xfId="2024"/>
    <cellStyle name="Normal 5 8 3" xfId="1365"/>
    <cellStyle name="Normal 5 9" xfId="651"/>
    <cellStyle name="Normal 5 9 2" xfId="2151"/>
    <cellStyle name="Normal 5 9 3" xfId="1498"/>
    <cellStyle name="Normal 5_DESPESAS REALIZADAS" xfId="224"/>
    <cellStyle name="Normal 50" xfId="2309"/>
    <cellStyle name="Normal 51" xfId="2357"/>
    <cellStyle name="Normal 52" xfId="2308"/>
    <cellStyle name="Normal 53" xfId="2911"/>
    <cellStyle name="Normal 54" xfId="2912"/>
    <cellStyle name="Normal 55" xfId="2913"/>
    <cellStyle name="Normal 56" xfId="2914"/>
    <cellStyle name="Normal 57" xfId="3425"/>
    <cellStyle name="Normal 58" xfId="3426"/>
    <cellStyle name="Normal 59" xfId="3628"/>
    <cellStyle name="Normal 6" xfId="59"/>
    <cellStyle name="Normal 6 2" xfId="848"/>
    <cellStyle name="Normal 60" xfId="4011"/>
    <cellStyle name="Normal 61" xfId="4012"/>
    <cellStyle name="Normal 62" xfId="4187"/>
    <cellStyle name="Normal 63" xfId="4489"/>
    <cellStyle name="Normal 64" xfId="4531"/>
    <cellStyle name="Normal 7" xfId="60"/>
    <cellStyle name="Normal 7 10" xfId="964"/>
    <cellStyle name="Normal 7 2" xfId="109"/>
    <cellStyle name="Normal 7 2 2" xfId="178"/>
    <cellStyle name="Normal 7 2 2 2" xfId="348"/>
    <cellStyle name="Normal 7 2 2 2 2" xfId="1865"/>
    <cellStyle name="Normal 7 2 2 2 3" xfId="1198"/>
    <cellStyle name="Normal 7 2 2 3" xfId="487"/>
    <cellStyle name="Normal 7 2 2 3 2" xfId="1993"/>
    <cellStyle name="Normal 7 2 2 3 3" xfId="1334"/>
    <cellStyle name="Normal 7 2 2 4" xfId="622"/>
    <cellStyle name="Normal 7 2 2 4 2" xfId="2122"/>
    <cellStyle name="Normal 7 2 2 4 3" xfId="1469"/>
    <cellStyle name="Normal 7 2 2 5" xfId="754"/>
    <cellStyle name="Normal 7 2 2 5 2" xfId="2249"/>
    <cellStyle name="Normal 7 2 2 5 3" xfId="1601"/>
    <cellStyle name="Normal 7 2 2 6" xfId="1740"/>
    <cellStyle name="Normal 7 2 2 7" xfId="1067"/>
    <cellStyle name="Normal 7 2 3" xfId="278"/>
    <cellStyle name="Normal 7 2 3 2" xfId="1801"/>
    <cellStyle name="Normal 7 2 3 3" xfId="1128"/>
    <cellStyle name="Normal 7 2 4" xfId="417"/>
    <cellStyle name="Normal 7 2 4 2" xfId="1929"/>
    <cellStyle name="Normal 7 2 4 3" xfId="1264"/>
    <cellStyle name="Normal 7 2 5" xfId="552"/>
    <cellStyle name="Normal 7 2 5 2" xfId="2058"/>
    <cellStyle name="Normal 7 2 5 3" xfId="1399"/>
    <cellStyle name="Normal 7 2 6" xfId="685"/>
    <cellStyle name="Normal 7 2 6 2" xfId="2185"/>
    <cellStyle name="Normal 7 2 6 3" xfId="1532"/>
    <cellStyle name="Normal 7 2 7" xfId="850"/>
    <cellStyle name="Normal 7 2 7 2" xfId="1674"/>
    <cellStyle name="Normal 7 2 8" xfId="997"/>
    <cellStyle name="Normal 7 2_DESPESAS REALIZADAS" xfId="228"/>
    <cellStyle name="Normal 7 3" xfId="110"/>
    <cellStyle name="Normal 7 3 2" xfId="179"/>
    <cellStyle name="Normal 7 3 2 2" xfId="349"/>
    <cellStyle name="Normal 7 3 2 2 2" xfId="1866"/>
    <cellStyle name="Normal 7 3 2 2 3" xfId="1199"/>
    <cellStyle name="Normal 7 3 2 3" xfId="488"/>
    <cellStyle name="Normal 7 3 2 3 2" xfId="1994"/>
    <cellStyle name="Normal 7 3 2 3 3" xfId="1335"/>
    <cellStyle name="Normal 7 3 2 4" xfId="623"/>
    <cellStyle name="Normal 7 3 2 4 2" xfId="2123"/>
    <cellStyle name="Normal 7 3 2 4 3" xfId="1470"/>
    <cellStyle name="Normal 7 3 2 5" xfId="755"/>
    <cellStyle name="Normal 7 3 2 5 2" xfId="2250"/>
    <cellStyle name="Normal 7 3 2 5 3" xfId="1602"/>
    <cellStyle name="Normal 7 3 2 6" xfId="1741"/>
    <cellStyle name="Normal 7 3 2 7" xfId="1068"/>
    <cellStyle name="Normal 7 3 3" xfId="279"/>
    <cellStyle name="Normal 7 3 3 2" xfId="1802"/>
    <cellStyle name="Normal 7 3 3 3" xfId="1129"/>
    <cellStyle name="Normal 7 3 4" xfId="418"/>
    <cellStyle name="Normal 7 3 4 2" xfId="1930"/>
    <cellStyle name="Normal 7 3 4 3" xfId="1265"/>
    <cellStyle name="Normal 7 3 5" xfId="553"/>
    <cellStyle name="Normal 7 3 5 2" xfId="2059"/>
    <cellStyle name="Normal 7 3 5 3" xfId="1400"/>
    <cellStyle name="Normal 7 3 6" xfId="686"/>
    <cellStyle name="Normal 7 3 6 2" xfId="2186"/>
    <cellStyle name="Normal 7 3 6 3" xfId="1533"/>
    <cellStyle name="Normal 7 3 7" xfId="851"/>
    <cellStyle name="Normal 7 3 7 2" xfId="1675"/>
    <cellStyle name="Normal 7 3 8" xfId="998"/>
    <cellStyle name="Normal 7 3_DESPESAS REALIZADAS" xfId="229"/>
    <cellStyle name="Normal 7 4" xfId="143"/>
    <cellStyle name="Normal 7 4 2" xfId="313"/>
    <cellStyle name="Normal 7 4 2 2" xfId="1832"/>
    <cellStyle name="Normal 7 4 2 3" xfId="1163"/>
    <cellStyle name="Normal 7 4 3" xfId="452"/>
    <cellStyle name="Normal 7 4 3 2" xfId="1960"/>
    <cellStyle name="Normal 7 4 3 3" xfId="1299"/>
    <cellStyle name="Normal 7 4 4" xfId="587"/>
    <cellStyle name="Normal 7 4 4 2" xfId="2089"/>
    <cellStyle name="Normal 7 4 4 3" xfId="1434"/>
    <cellStyle name="Normal 7 4 5" xfId="719"/>
    <cellStyle name="Normal 7 4 5 2" xfId="2216"/>
    <cellStyle name="Normal 7 4 5 3" xfId="1566"/>
    <cellStyle name="Normal 7 4 6" xfId="1707"/>
    <cellStyle name="Normal 7 4 7" xfId="1032"/>
    <cellStyle name="Normal 7 5" xfId="245"/>
    <cellStyle name="Normal 7 5 2" xfId="1768"/>
    <cellStyle name="Normal 7 5 3" xfId="1095"/>
    <cellStyle name="Normal 7 6" xfId="384"/>
    <cellStyle name="Normal 7 6 2" xfId="1896"/>
    <cellStyle name="Normal 7 6 3" xfId="1231"/>
    <cellStyle name="Normal 7 7" xfId="519"/>
    <cellStyle name="Normal 7 7 2" xfId="2025"/>
    <cellStyle name="Normal 7 7 3" xfId="1366"/>
    <cellStyle name="Normal 7 8" xfId="652"/>
    <cellStyle name="Normal 7 8 2" xfId="2152"/>
    <cellStyle name="Normal 7 8 3" xfId="1499"/>
    <cellStyle name="Normal 7 9" xfId="849"/>
    <cellStyle name="Normal 7 9 2" xfId="1641"/>
    <cellStyle name="Normal 7_DESPESAS REALIZADAS" xfId="227"/>
    <cellStyle name="Normal 8" xfId="68"/>
    <cellStyle name="Normal 8 10" xfId="967"/>
    <cellStyle name="Normal 8 2" xfId="111"/>
    <cellStyle name="Normal 8 2 2" xfId="180"/>
    <cellStyle name="Normal 8 2 2 2" xfId="350"/>
    <cellStyle name="Normal 8 2 2 2 2" xfId="1867"/>
    <cellStyle name="Normal 8 2 2 2 3" xfId="1200"/>
    <cellStyle name="Normal 8 2 2 3" xfId="489"/>
    <cellStyle name="Normal 8 2 2 3 2" xfId="1995"/>
    <cellStyle name="Normal 8 2 2 3 3" xfId="1336"/>
    <cellStyle name="Normal 8 2 2 4" xfId="624"/>
    <cellStyle name="Normal 8 2 2 4 2" xfId="2124"/>
    <cellStyle name="Normal 8 2 2 4 3" xfId="1471"/>
    <cellStyle name="Normal 8 2 2 5" xfId="756"/>
    <cellStyle name="Normal 8 2 2 5 2" xfId="2251"/>
    <cellStyle name="Normal 8 2 2 5 3" xfId="1603"/>
    <cellStyle name="Normal 8 2 2 6" xfId="1742"/>
    <cellStyle name="Normal 8 2 2 7" xfId="1069"/>
    <cellStyle name="Normal 8 2 3" xfId="280"/>
    <cellStyle name="Normal 8 2 3 2" xfId="1803"/>
    <cellStyle name="Normal 8 2 3 3" xfId="1130"/>
    <cellStyle name="Normal 8 2 4" xfId="419"/>
    <cellStyle name="Normal 8 2 4 2" xfId="1931"/>
    <cellStyle name="Normal 8 2 4 3" xfId="1266"/>
    <cellStyle name="Normal 8 2 5" xfId="554"/>
    <cellStyle name="Normal 8 2 5 2" xfId="2060"/>
    <cellStyle name="Normal 8 2 5 3" xfId="1401"/>
    <cellStyle name="Normal 8 2 6" xfId="687"/>
    <cellStyle name="Normal 8 2 6 2" xfId="2187"/>
    <cellStyle name="Normal 8 2 6 3" xfId="1534"/>
    <cellStyle name="Normal 8 2 7" xfId="853"/>
    <cellStyle name="Normal 8 2 7 2" xfId="1676"/>
    <cellStyle name="Normal 8 2 8" xfId="999"/>
    <cellStyle name="Normal 8 2_DESPESAS REALIZADAS" xfId="231"/>
    <cellStyle name="Normal 8 3" xfId="112"/>
    <cellStyle name="Normal 8 3 2" xfId="181"/>
    <cellStyle name="Normal 8 3 2 2" xfId="351"/>
    <cellStyle name="Normal 8 3 2 2 2" xfId="1868"/>
    <cellStyle name="Normal 8 3 2 2 3" xfId="1201"/>
    <cellStyle name="Normal 8 3 2 3" xfId="490"/>
    <cellStyle name="Normal 8 3 2 3 2" xfId="1996"/>
    <cellStyle name="Normal 8 3 2 3 3" xfId="1337"/>
    <cellStyle name="Normal 8 3 2 4" xfId="625"/>
    <cellStyle name="Normal 8 3 2 4 2" xfId="2125"/>
    <cellStyle name="Normal 8 3 2 4 3" xfId="1472"/>
    <cellStyle name="Normal 8 3 2 5" xfId="757"/>
    <cellStyle name="Normal 8 3 2 5 2" xfId="2252"/>
    <cellStyle name="Normal 8 3 2 5 3" xfId="1604"/>
    <cellStyle name="Normal 8 3 2 6" xfId="1743"/>
    <cellStyle name="Normal 8 3 2 7" xfId="1070"/>
    <cellStyle name="Normal 8 3 3" xfId="281"/>
    <cellStyle name="Normal 8 3 3 2" xfId="1804"/>
    <cellStyle name="Normal 8 3 3 3" xfId="1131"/>
    <cellStyle name="Normal 8 3 4" xfId="420"/>
    <cellStyle name="Normal 8 3 4 2" xfId="1932"/>
    <cellStyle name="Normal 8 3 4 3" xfId="1267"/>
    <cellStyle name="Normal 8 3 5" xfId="555"/>
    <cellStyle name="Normal 8 3 5 2" xfId="2061"/>
    <cellStyle name="Normal 8 3 5 3" xfId="1402"/>
    <cellStyle name="Normal 8 3 6" xfId="688"/>
    <cellStyle name="Normal 8 3 6 2" xfId="2188"/>
    <cellStyle name="Normal 8 3 6 3" xfId="1535"/>
    <cellStyle name="Normal 8 3 7" xfId="854"/>
    <cellStyle name="Normal 8 3 7 2" xfId="1677"/>
    <cellStyle name="Normal 8 3 8" xfId="1000"/>
    <cellStyle name="Normal 8 3_DESPESAS REALIZADAS" xfId="232"/>
    <cellStyle name="Normal 8 4" xfId="146"/>
    <cellStyle name="Normal 8 4 2" xfId="316"/>
    <cellStyle name="Normal 8 4 2 2" xfId="1835"/>
    <cellStyle name="Normal 8 4 2 3" xfId="1166"/>
    <cellStyle name="Normal 8 4 3" xfId="455"/>
    <cellStyle name="Normal 8 4 3 2" xfId="1963"/>
    <cellStyle name="Normal 8 4 3 3" xfId="1302"/>
    <cellStyle name="Normal 8 4 4" xfId="590"/>
    <cellStyle name="Normal 8 4 4 2" xfId="2092"/>
    <cellStyle name="Normal 8 4 4 3" xfId="1437"/>
    <cellStyle name="Normal 8 4 5" xfId="722"/>
    <cellStyle name="Normal 8 4 5 2" xfId="2219"/>
    <cellStyle name="Normal 8 4 5 3" xfId="1569"/>
    <cellStyle name="Normal 8 4 6" xfId="1710"/>
    <cellStyle name="Normal 8 4 7" xfId="1035"/>
    <cellStyle name="Normal 8 5" xfId="248"/>
    <cellStyle name="Normal 8 5 2" xfId="1771"/>
    <cellStyle name="Normal 8 5 3" xfId="1098"/>
    <cellStyle name="Normal 8 6" xfId="387"/>
    <cellStyle name="Normal 8 6 2" xfId="1899"/>
    <cellStyle name="Normal 8 6 3" xfId="1234"/>
    <cellStyle name="Normal 8 7" xfId="522"/>
    <cellStyle name="Normal 8 7 2" xfId="2028"/>
    <cellStyle name="Normal 8 7 3" xfId="1369"/>
    <cellStyle name="Normal 8 8" xfId="655"/>
    <cellStyle name="Normal 8 8 2" xfId="2155"/>
    <cellStyle name="Normal 8 8 3" xfId="1502"/>
    <cellStyle name="Normal 8 9" xfId="852"/>
    <cellStyle name="Normal 8 9 2" xfId="1644"/>
    <cellStyle name="Normal 8_DESPESAS REALIZADAS" xfId="230"/>
    <cellStyle name="Normal 9" xfId="77"/>
    <cellStyle name="Normal 9 10" xfId="855"/>
    <cellStyle name="Normal 9 10 2" xfId="1648"/>
    <cellStyle name="Normal 9 11" xfId="971"/>
    <cellStyle name="Normal 9 2" xfId="78"/>
    <cellStyle name="Normal 9 2 10" xfId="972"/>
    <cellStyle name="Normal 9 2 2" xfId="113"/>
    <cellStyle name="Normal 9 2 2 2" xfId="182"/>
    <cellStyle name="Normal 9 2 2 2 2" xfId="352"/>
    <cellStyle name="Normal 9 2 2 2 2 2" xfId="1869"/>
    <cellStyle name="Normal 9 2 2 2 2 3" xfId="1202"/>
    <cellStyle name="Normal 9 2 2 2 3" xfId="491"/>
    <cellStyle name="Normal 9 2 2 2 3 2" xfId="1997"/>
    <cellStyle name="Normal 9 2 2 2 3 3" xfId="1338"/>
    <cellStyle name="Normal 9 2 2 2 4" xfId="626"/>
    <cellStyle name="Normal 9 2 2 2 4 2" xfId="2126"/>
    <cellStyle name="Normal 9 2 2 2 4 3" xfId="1473"/>
    <cellStyle name="Normal 9 2 2 2 5" xfId="758"/>
    <cellStyle name="Normal 9 2 2 2 5 2" xfId="2253"/>
    <cellStyle name="Normal 9 2 2 2 5 3" xfId="1605"/>
    <cellStyle name="Normal 9 2 2 2 6" xfId="1744"/>
    <cellStyle name="Normal 9 2 2 2 7" xfId="1071"/>
    <cellStyle name="Normal 9 2 2 3" xfId="282"/>
    <cellStyle name="Normal 9 2 2 3 2" xfId="1805"/>
    <cellStyle name="Normal 9 2 2 3 3" xfId="1132"/>
    <cellStyle name="Normal 9 2 2 4" xfId="421"/>
    <cellStyle name="Normal 9 2 2 4 2" xfId="1933"/>
    <cellStyle name="Normal 9 2 2 4 3" xfId="1268"/>
    <cellStyle name="Normal 9 2 2 5" xfId="556"/>
    <cellStyle name="Normal 9 2 2 5 2" xfId="2062"/>
    <cellStyle name="Normal 9 2 2 5 3" xfId="1403"/>
    <cellStyle name="Normal 9 2 2 6" xfId="689"/>
    <cellStyle name="Normal 9 2 2 6 2" xfId="2189"/>
    <cellStyle name="Normal 9 2 2 6 3" xfId="1536"/>
    <cellStyle name="Normal 9 2 2 7" xfId="857"/>
    <cellStyle name="Normal 9 2 2 7 2" xfId="1678"/>
    <cellStyle name="Normal 9 2 2 8" xfId="1001"/>
    <cellStyle name="Normal 9 2 2_DESPESAS REALIZADAS" xfId="235"/>
    <cellStyle name="Normal 9 2 3" xfId="114"/>
    <cellStyle name="Normal 9 2 3 2" xfId="183"/>
    <cellStyle name="Normal 9 2 3 2 2" xfId="353"/>
    <cellStyle name="Normal 9 2 3 2 2 2" xfId="1870"/>
    <cellStyle name="Normal 9 2 3 2 2 3" xfId="1203"/>
    <cellStyle name="Normal 9 2 3 2 3" xfId="492"/>
    <cellStyle name="Normal 9 2 3 2 3 2" xfId="1998"/>
    <cellStyle name="Normal 9 2 3 2 3 3" xfId="1339"/>
    <cellStyle name="Normal 9 2 3 2 4" xfId="627"/>
    <cellStyle name="Normal 9 2 3 2 4 2" xfId="2127"/>
    <cellStyle name="Normal 9 2 3 2 4 3" xfId="1474"/>
    <cellStyle name="Normal 9 2 3 2 5" xfId="759"/>
    <cellStyle name="Normal 9 2 3 2 5 2" xfId="2254"/>
    <cellStyle name="Normal 9 2 3 2 5 3" xfId="1606"/>
    <cellStyle name="Normal 9 2 3 2 6" xfId="1745"/>
    <cellStyle name="Normal 9 2 3 2 7" xfId="1072"/>
    <cellStyle name="Normal 9 2 3 3" xfId="283"/>
    <cellStyle name="Normal 9 2 3 3 2" xfId="1806"/>
    <cellStyle name="Normal 9 2 3 3 3" xfId="1133"/>
    <cellStyle name="Normal 9 2 3 4" xfId="422"/>
    <cellStyle name="Normal 9 2 3 4 2" xfId="1934"/>
    <cellStyle name="Normal 9 2 3 4 3" xfId="1269"/>
    <cellStyle name="Normal 9 2 3 5" xfId="557"/>
    <cellStyle name="Normal 9 2 3 5 2" xfId="2063"/>
    <cellStyle name="Normal 9 2 3 5 3" xfId="1404"/>
    <cellStyle name="Normal 9 2 3 6" xfId="690"/>
    <cellStyle name="Normal 9 2 3 6 2" xfId="2190"/>
    <cellStyle name="Normal 9 2 3 6 3" xfId="1537"/>
    <cellStyle name="Normal 9 2 3 7" xfId="858"/>
    <cellStyle name="Normal 9 2 3 7 2" xfId="1679"/>
    <cellStyle name="Normal 9 2 3 8" xfId="1002"/>
    <cellStyle name="Normal 9 2 3_DESPESAS REALIZADAS" xfId="236"/>
    <cellStyle name="Normal 9 2 4" xfId="151"/>
    <cellStyle name="Normal 9 2 4 2" xfId="321"/>
    <cellStyle name="Normal 9 2 4 2 2" xfId="1840"/>
    <cellStyle name="Normal 9 2 4 2 3" xfId="1171"/>
    <cellStyle name="Normal 9 2 4 3" xfId="460"/>
    <cellStyle name="Normal 9 2 4 3 2" xfId="1968"/>
    <cellStyle name="Normal 9 2 4 3 3" xfId="1307"/>
    <cellStyle name="Normal 9 2 4 4" xfId="595"/>
    <cellStyle name="Normal 9 2 4 4 2" xfId="2097"/>
    <cellStyle name="Normal 9 2 4 4 3" xfId="1442"/>
    <cellStyle name="Normal 9 2 4 5" xfId="727"/>
    <cellStyle name="Normal 9 2 4 5 2" xfId="2224"/>
    <cellStyle name="Normal 9 2 4 5 3" xfId="1574"/>
    <cellStyle name="Normal 9 2 4 6" xfId="1715"/>
    <cellStyle name="Normal 9 2 4 7" xfId="1040"/>
    <cellStyle name="Normal 9 2 5" xfId="253"/>
    <cellStyle name="Normal 9 2 5 2" xfId="1776"/>
    <cellStyle name="Normal 9 2 5 3" xfId="1103"/>
    <cellStyle name="Normal 9 2 6" xfId="392"/>
    <cellStyle name="Normal 9 2 6 2" xfId="1904"/>
    <cellStyle name="Normal 9 2 6 3" xfId="1239"/>
    <cellStyle name="Normal 9 2 7" xfId="527"/>
    <cellStyle name="Normal 9 2 7 2" xfId="2033"/>
    <cellStyle name="Normal 9 2 7 3" xfId="1374"/>
    <cellStyle name="Normal 9 2 8" xfId="660"/>
    <cellStyle name="Normal 9 2 8 2" xfId="2160"/>
    <cellStyle name="Normal 9 2 8 3" xfId="1507"/>
    <cellStyle name="Normal 9 2 9" xfId="856"/>
    <cellStyle name="Normal 9 2 9 2" xfId="1649"/>
    <cellStyle name="Normal 9 2_DESPESAS REALIZADAS" xfId="234"/>
    <cellStyle name="Normal 9 3" xfId="115"/>
    <cellStyle name="Normal 9 3 2" xfId="184"/>
    <cellStyle name="Normal 9 3 2 2" xfId="354"/>
    <cellStyle name="Normal 9 3 2 2 2" xfId="1871"/>
    <cellStyle name="Normal 9 3 2 2 3" xfId="1204"/>
    <cellStyle name="Normal 9 3 2 3" xfId="493"/>
    <cellStyle name="Normal 9 3 2 3 2" xfId="1999"/>
    <cellStyle name="Normal 9 3 2 3 3" xfId="1340"/>
    <cellStyle name="Normal 9 3 2 4" xfId="628"/>
    <cellStyle name="Normal 9 3 2 4 2" xfId="2128"/>
    <cellStyle name="Normal 9 3 2 4 3" xfId="1475"/>
    <cellStyle name="Normal 9 3 2 5" xfId="760"/>
    <cellStyle name="Normal 9 3 2 5 2" xfId="2255"/>
    <cellStyle name="Normal 9 3 2 5 3" xfId="1607"/>
    <cellStyle name="Normal 9 3 2 6" xfId="1746"/>
    <cellStyle name="Normal 9 3 2 7" xfId="1073"/>
    <cellStyle name="Normal 9 3 3" xfId="284"/>
    <cellStyle name="Normal 9 3 3 2" xfId="1807"/>
    <cellStyle name="Normal 9 3 3 3" xfId="1134"/>
    <cellStyle name="Normal 9 3 4" xfId="423"/>
    <cellStyle name="Normal 9 3 4 2" xfId="1935"/>
    <cellStyle name="Normal 9 3 4 3" xfId="1270"/>
    <cellStyle name="Normal 9 3 5" xfId="558"/>
    <cellStyle name="Normal 9 3 5 2" xfId="2064"/>
    <cellStyle name="Normal 9 3 5 3" xfId="1405"/>
    <cellStyle name="Normal 9 3 6" xfId="691"/>
    <cellStyle name="Normal 9 3 6 2" xfId="2191"/>
    <cellStyle name="Normal 9 3 6 3" xfId="1538"/>
    <cellStyle name="Normal 9 3 7" xfId="859"/>
    <cellStyle name="Normal 9 3 7 2" xfId="1680"/>
    <cellStyle name="Normal 9 3 8" xfId="1003"/>
    <cellStyle name="Normal 9 3_DESPESAS REALIZADAS" xfId="237"/>
    <cellStyle name="Normal 9 4" xfId="116"/>
    <cellStyle name="Normal 9 4 2" xfId="185"/>
    <cellStyle name="Normal 9 4 2 2" xfId="355"/>
    <cellStyle name="Normal 9 4 2 2 2" xfId="1872"/>
    <cellStyle name="Normal 9 4 2 2 3" xfId="1205"/>
    <cellStyle name="Normal 9 4 2 3" xfId="494"/>
    <cellStyle name="Normal 9 4 2 3 2" xfId="2000"/>
    <cellStyle name="Normal 9 4 2 3 3" xfId="1341"/>
    <cellStyle name="Normal 9 4 2 4" xfId="629"/>
    <cellStyle name="Normal 9 4 2 4 2" xfId="2129"/>
    <cellStyle name="Normal 9 4 2 4 3" xfId="1476"/>
    <cellStyle name="Normal 9 4 2 5" xfId="761"/>
    <cellStyle name="Normal 9 4 2 5 2" xfId="2256"/>
    <cellStyle name="Normal 9 4 2 5 3" xfId="1608"/>
    <cellStyle name="Normal 9 4 2 6" xfId="1747"/>
    <cellStyle name="Normal 9 4 2 7" xfId="1074"/>
    <cellStyle name="Normal 9 4 3" xfId="285"/>
    <cellStyle name="Normal 9 4 3 2" xfId="1808"/>
    <cellStyle name="Normal 9 4 3 3" xfId="1135"/>
    <cellStyle name="Normal 9 4 4" xfId="424"/>
    <cellStyle name="Normal 9 4 4 2" xfId="1936"/>
    <cellStyle name="Normal 9 4 4 3" xfId="1271"/>
    <cellStyle name="Normal 9 4 5" xfId="559"/>
    <cellStyle name="Normal 9 4 5 2" xfId="2065"/>
    <cellStyle name="Normal 9 4 5 3" xfId="1406"/>
    <cellStyle name="Normal 9 4 6" xfId="692"/>
    <cellStyle name="Normal 9 4 6 2" xfId="2192"/>
    <cellStyle name="Normal 9 4 6 3" xfId="1539"/>
    <cellStyle name="Normal 9 4 7" xfId="860"/>
    <cellStyle name="Normal 9 4 7 2" xfId="1681"/>
    <cellStyle name="Normal 9 4 8" xfId="1004"/>
    <cellStyle name="Normal 9 4_DESPESAS REALIZADAS" xfId="238"/>
    <cellStyle name="Normal 9 5" xfId="150"/>
    <cellStyle name="Normal 9 5 2" xfId="320"/>
    <cellStyle name="Normal 9 5 2 2" xfId="1839"/>
    <cellStyle name="Normal 9 5 2 3" xfId="1170"/>
    <cellStyle name="Normal 9 5 3" xfId="459"/>
    <cellStyle name="Normal 9 5 3 2" xfId="1967"/>
    <cellStyle name="Normal 9 5 3 3" xfId="1306"/>
    <cellStyle name="Normal 9 5 4" xfId="594"/>
    <cellStyle name="Normal 9 5 4 2" xfId="2096"/>
    <cellStyle name="Normal 9 5 4 3" xfId="1441"/>
    <cellStyle name="Normal 9 5 5" xfId="726"/>
    <cellStyle name="Normal 9 5 5 2" xfId="2223"/>
    <cellStyle name="Normal 9 5 5 3" xfId="1573"/>
    <cellStyle name="Normal 9 5 6" xfId="1714"/>
    <cellStyle name="Normal 9 5 7" xfId="1039"/>
    <cellStyle name="Normal 9 5 8" xfId="2311"/>
    <cellStyle name="Normal 9 6" xfId="252"/>
    <cellStyle name="Normal 9 6 2" xfId="1775"/>
    <cellStyle name="Normal 9 6 3" xfId="1102"/>
    <cellStyle name="Normal 9 7" xfId="391"/>
    <cellStyle name="Normal 9 7 2" xfId="1903"/>
    <cellStyle name="Normal 9 7 3" xfId="1238"/>
    <cellStyle name="Normal 9 8" xfId="526"/>
    <cellStyle name="Normal 9 8 2" xfId="2032"/>
    <cellStyle name="Normal 9 8 3" xfId="1373"/>
    <cellStyle name="Normal 9 9" xfId="659"/>
    <cellStyle name="Normal 9 9 2" xfId="2159"/>
    <cellStyle name="Normal 9 9 3" xfId="1506"/>
    <cellStyle name="Normal 9_DESPESAS REALIZADAS" xfId="233"/>
    <cellStyle name="Note" xfId="937"/>
    <cellStyle name="Note 2" xfId="2312"/>
    <cellStyle name="Output" xfId="938"/>
    <cellStyle name="Output 2" xfId="2313"/>
    <cellStyle name="Porcentagem 10" xfId="2314"/>
    <cellStyle name="Porcentagem 2" xfId="40"/>
    <cellStyle name="Porcentagem 2 2" xfId="861"/>
    <cellStyle name="Porcentagem 2 2 2" xfId="2317"/>
    <cellStyle name="Porcentagem 2 2 3" xfId="2316"/>
    <cellStyle name="Porcentagem 2 3" xfId="2315"/>
    <cellStyle name="Porcentagem 3" xfId="69"/>
    <cellStyle name="Porcentagem 3 10" xfId="968"/>
    <cellStyle name="Porcentagem 3 11" xfId="2318"/>
    <cellStyle name="Porcentagem 3 2" xfId="117"/>
    <cellStyle name="Porcentagem 3 2 2" xfId="186"/>
    <cellStyle name="Porcentagem 3 2 2 2" xfId="356"/>
    <cellStyle name="Porcentagem 3 2 2 2 2" xfId="1873"/>
    <cellStyle name="Porcentagem 3 2 2 2 3" xfId="1206"/>
    <cellStyle name="Porcentagem 3 2 2 3" xfId="495"/>
    <cellStyle name="Porcentagem 3 2 2 3 2" xfId="2001"/>
    <cellStyle name="Porcentagem 3 2 2 3 3" xfId="1342"/>
    <cellStyle name="Porcentagem 3 2 2 4" xfId="630"/>
    <cellStyle name="Porcentagem 3 2 2 4 2" xfId="2130"/>
    <cellStyle name="Porcentagem 3 2 2 4 3" xfId="1477"/>
    <cellStyle name="Porcentagem 3 2 2 5" xfId="762"/>
    <cellStyle name="Porcentagem 3 2 2 5 2" xfId="2257"/>
    <cellStyle name="Porcentagem 3 2 2 5 3" xfId="1609"/>
    <cellStyle name="Porcentagem 3 2 2 6" xfId="1748"/>
    <cellStyle name="Porcentagem 3 2 2 7" xfId="1075"/>
    <cellStyle name="Porcentagem 3 2 3" xfId="286"/>
    <cellStyle name="Porcentagem 3 2 3 2" xfId="1809"/>
    <cellStyle name="Porcentagem 3 2 3 3" xfId="1136"/>
    <cellStyle name="Porcentagem 3 2 4" xfId="425"/>
    <cellStyle name="Porcentagem 3 2 4 2" xfId="1937"/>
    <cellStyle name="Porcentagem 3 2 4 3" xfId="1272"/>
    <cellStyle name="Porcentagem 3 2 5" xfId="560"/>
    <cellStyle name="Porcentagem 3 2 5 2" xfId="2066"/>
    <cellStyle name="Porcentagem 3 2 5 3" xfId="1407"/>
    <cellStyle name="Porcentagem 3 2 6" xfId="693"/>
    <cellStyle name="Porcentagem 3 2 6 2" xfId="2193"/>
    <cellStyle name="Porcentagem 3 2 6 3" xfId="1540"/>
    <cellStyle name="Porcentagem 3 2 7" xfId="863"/>
    <cellStyle name="Porcentagem 3 2 7 2" xfId="1682"/>
    <cellStyle name="Porcentagem 3 2 8" xfId="1005"/>
    <cellStyle name="Porcentagem 3 2 9" xfId="2319"/>
    <cellStyle name="Porcentagem 3 3" xfId="118"/>
    <cellStyle name="Porcentagem 3 3 2" xfId="187"/>
    <cellStyle name="Porcentagem 3 3 2 2" xfId="357"/>
    <cellStyle name="Porcentagem 3 3 2 2 2" xfId="1874"/>
    <cellStyle name="Porcentagem 3 3 2 2 3" xfId="1207"/>
    <cellStyle name="Porcentagem 3 3 2 3" xfId="496"/>
    <cellStyle name="Porcentagem 3 3 2 3 2" xfId="2002"/>
    <cellStyle name="Porcentagem 3 3 2 3 3" xfId="1343"/>
    <cellStyle name="Porcentagem 3 3 2 4" xfId="631"/>
    <cellStyle name="Porcentagem 3 3 2 4 2" xfId="2131"/>
    <cellStyle name="Porcentagem 3 3 2 4 3" xfId="1478"/>
    <cellStyle name="Porcentagem 3 3 2 5" xfId="763"/>
    <cellStyle name="Porcentagem 3 3 2 5 2" xfId="2258"/>
    <cellStyle name="Porcentagem 3 3 2 5 3" xfId="1610"/>
    <cellStyle name="Porcentagem 3 3 2 6" xfId="1749"/>
    <cellStyle name="Porcentagem 3 3 2 7" xfId="1076"/>
    <cellStyle name="Porcentagem 3 3 3" xfId="287"/>
    <cellStyle name="Porcentagem 3 3 3 2" xfId="1810"/>
    <cellStyle name="Porcentagem 3 3 3 3" xfId="1137"/>
    <cellStyle name="Porcentagem 3 3 4" xfId="426"/>
    <cellStyle name="Porcentagem 3 3 4 2" xfId="1938"/>
    <cellStyle name="Porcentagem 3 3 4 3" xfId="1273"/>
    <cellStyle name="Porcentagem 3 3 5" xfId="561"/>
    <cellStyle name="Porcentagem 3 3 5 2" xfId="2067"/>
    <cellStyle name="Porcentagem 3 3 5 3" xfId="1408"/>
    <cellStyle name="Porcentagem 3 3 6" xfId="694"/>
    <cellStyle name="Porcentagem 3 3 6 2" xfId="2194"/>
    <cellStyle name="Porcentagem 3 3 6 3" xfId="1541"/>
    <cellStyle name="Porcentagem 3 3 7" xfId="864"/>
    <cellStyle name="Porcentagem 3 3 7 2" xfId="1683"/>
    <cellStyle name="Porcentagem 3 3 8" xfId="1006"/>
    <cellStyle name="Porcentagem 3 3 9" xfId="2320"/>
    <cellStyle name="Porcentagem 3 4" xfId="147"/>
    <cellStyle name="Porcentagem 3 4 2" xfId="317"/>
    <cellStyle name="Porcentagem 3 4 2 2" xfId="1836"/>
    <cellStyle name="Porcentagem 3 4 2 3" xfId="1167"/>
    <cellStyle name="Porcentagem 3 4 3" xfId="456"/>
    <cellStyle name="Porcentagem 3 4 3 2" xfId="1964"/>
    <cellStyle name="Porcentagem 3 4 3 3" xfId="1303"/>
    <cellStyle name="Porcentagem 3 4 4" xfId="591"/>
    <cellStyle name="Porcentagem 3 4 4 2" xfId="2093"/>
    <cellStyle name="Porcentagem 3 4 4 3" xfId="1438"/>
    <cellStyle name="Porcentagem 3 4 5" xfId="723"/>
    <cellStyle name="Porcentagem 3 4 5 2" xfId="2220"/>
    <cellStyle name="Porcentagem 3 4 5 3" xfId="1570"/>
    <cellStyle name="Porcentagem 3 4 6" xfId="1711"/>
    <cellStyle name="Porcentagem 3 4 7" xfId="1036"/>
    <cellStyle name="Porcentagem 3 5" xfId="249"/>
    <cellStyle name="Porcentagem 3 5 2" xfId="1772"/>
    <cellStyle name="Porcentagem 3 5 3" xfId="1099"/>
    <cellStyle name="Porcentagem 3 6" xfId="388"/>
    <cellStyle name="Porcentagem 3 6 2" xfId="1900"/>
    <cellStyle name="Porcentagem 3 6 3" xfId="1235"/>
    <cellStyle name="Porcentagem 3 7" xfId="523"/>
    <cellStyle name="Porcentagem 3 7 2" xfId="2029"/>
    <cellStyle name="Porcentagem 3 7 3" xfId="1370"/>
    <cellStyle name="Porcentagem 3 8" xfId="656"/>
    <cellStyle name="Porcentagem 3 8 2" xfId="2156"/>
    <cellStyle name="Porcentagem 3 8 3" xfId="1503"/>
    <cellStyle name="Porcentagem 3 9" xfId="862"/>
    <cellStyle name="Porcentagem 3 9 2" xfId="1645"/>
    <cellStyle name="Porcentagem 4" xfId="86"/>
    <cellStyle name="Porcentagem 4 10" xfId="945"/>
    <cellStyle name="Porcentagem 4 11" xfId="976"/>
    <cellStyle name="Porcentagem 4 12" xfId="2321"/>
    <cellStyle name="Porcentagem 4 2" xfId="119"/>
    <cellStyle name="Porcentagem 4 2 2" xfId="188"/>
    <cellStyle name="Porcentagem 4 2 2 2" xfId="358"/>
    <cellStyle name="Porcentagem 4 2 2 2 2" xfId="1875"/>
    <cellStyle name="Porcentagem 4 2 2 2 3" xfId="1208"/>
    <cellStyle name="Porcentagem 4 2 2 3" xfId="497"/>
    <cellStyle name="Porcentagem 4 2 2 3 2" xfId="2003"/>
    <cellStyle name="Porcentagem 4 2 2 3 3" xfId="1344"/>
    <cellStyle name="Porcentagem 4 2 2 4" xfId="632"/>
    <cellStyle name="Porcentagem 4 2 2 4 2" xfId="2132"/>
    <cellStyle name="Porcentagem 4 2 2 4 3" xfId="1479"/>
    <cellStyle name="Porcentagem 4 2 2 5" xfId="764"/>
    <cellStyle name="Porcentagem 4 2 2 5 2" xfId="2259"/>
    <cellStyle name="Porcentagem 4 2 2 5 3" xfId="1611"/>
    <cellStyle name="Porcentagem 4 2 2 6" xfId="1750"/>
    <cellStyle name="Porcentagem 4 2 2 7" xfId="1077"/>
    <cellStyle name="Porcentagem 4 2 3" xfId="288"/>
    <cellStyle name="Porcentagem 4 2 3 2" xfId="1811"/>
    <cellStyle name="Porcentagem 4 2 3 3" xfId="1138"/>
    <cellStyle name="Porcentagem 4 2 4" xfId="427"/>
    <cellStyle name="Porcentagem 4 2 4 2" xfId="1939"/>
    <cellStyle name="Porcentagem 4 2 4 3" xfId="1274"/>
    <cellStyle name="Porcentagem 4 2 5" xfId="562"/>
    <cellStyle name="Porcentagem 4 2 5 2" xfId="2068"/>
    <cellStyle name="Porcentagem 4 2 5 3" xfId="1409"/>
    <cellStyle name="Porcentagem 4 2 6" xfId="695"/>
    <cellStyle name="Porcentagem 4 2 6 2" xfId="2195"/>
    <cellStyle name="Porcentagem 4 2 6 3" xfId="1542"/>
    <cellStyle name="Porcentagem 4 2 7" xfId="866"/>
    <cellStyle name="Porcentagem 4 2 7 2" xfId="1684"/>
    <cellStyle name="Porcentagem 4 2 8" xfId="1007"/>
    <cellStyle name="Porcentagem 4 2 9" xfId="2322"/>
    <cellStyle name="Porcentagem 4 3" xfId="120"/>
    <cellStyle name="Porcentagem 4 3 2" xfId="189"/>
    <cellStyle name="Porcentagem 4 3 2 2" xfId="359"/>
    <cellStyle name="Porcentagem 4 3 2 2 2" xfId="1876"/>
    <cellStyle name="Porcentagem 4 3 2 2 3" xfId="1209"/>
    <cellStyle name="Porcentagem 4 3 2 3" xfId="498"/>
    <cellStyle name="Porcentagem 4 3 2 3 2" xfId="2004"/>
    <cellStyle name="Porcentagem 4 3 2 3 3" xfId="1345"/>
    <cellStyle name="Porcentagem 4 3 2 4" xfId="633"/>
    <cellStyle name="Porcentagem 4 3 2 4 2" xfId="2133"/>
    <cellStyle name="Porcentagem 4 3 2 4 3" xfId="1480"/>
    <cellStyle name="Porcentagem 4 3 2 5" xfId="765"/>
    <cellStyle name="Porcentagem 4 3 2 5 2" xfId="2260"/>
    <cellStyle name="Porcentagem 4 3 2 5 3" xfId="1612"/>
    <cellStyle name="Porcentagem 4 3 2 6" xfId="1751"/>
    <cellStyle name="Porcentagem 4 3 2 7" xfId="1078"/>
    <cellStyle name="Porcentagem 4 3 3" xfId="289"/>
    <cellStyle name="Porcentagem 4 3 3 2" xfId="1812"/>
    <cellStyle name="Porcentagem 4 3 3 3" xfId="1139"/>
    <cellStyle name="Porcentagem 4 3 4" xfId="428"/>
    <cellStyle name="Porcentagem 4 3 4 2" xfId="1940"/>
    <cellStyle name="Porcentagem 4 3 4 3" xfId="1275"/>
    <cellStyle name="Porcentagem 4 3 5" xfId="563"/>
    <cellStyle name="Porcentagem 4 3 5 2" xfId="2069"/>
    <cellStyle name="Porcentagem 4 3 5 3" xfId="1410"/>
    <cellStyle name="Porcentagem 4 3 6" xfId="696"/>
    <cellStyle name="Porcentagem 4 3 6 2" xfId="2196"/>
    <cellStyle name="Porcentagem 4 3 6 3" xfId="1543"/>
    <cellStyle name="Porcentagem 4 3 7" xfId="867"/>
    <cellStyle name="Porcentagem 4 3 7 2" xfId="1685"/>
    <cellStyle name="Porcentagem 4 3 8" xfId="1008"/>
    <cellStyle name="Porcentagem 4 3 9" xfId="2323"/>
    <cellStyle name="Porcentagem 4 4" xfId="157"/>
    <cellStyle name="Porcentagem 4 4 2" xfId="327"/>
    <cellStyle name="Porcentagem 4 4 2 2" xfId="1844"/>
    <cellStyle name="Porcentagem 4 4 2 3" xfId="1177"/>
    <cellStyle name="Porcentagem 4 4 3" xfId="466"/>
    <cellStyle name="Porcentagem 4 4 3 2" xfId="1972"/>
    <cellStyle name="Porcentagem 4 4 3 3" xfId="1313"/>
    <cellStyle name="Porcentagem 4 4 4" xfId="601"/>
    <cellStyle name="Porcentagem 4 4 4 2" xfId="2101"/>
    <cellStyle name="Porcentagem 4 4 4 3" xfId="1448"/>
    <cellStyle name="Porcentagem 4 4 5" xfId="733"/>
    <cellStyle name="Porcentagem 4 4 5 2" xfId="2228"/>
    <cellStyle name="Porcentagem 4 4 5 3" xfId="1580"/>
    <cellStyle name="Porcentagem 4 4 6" xfId="1719"/>
    <cellStyle name="Porcentagem 4 4 7" xfId="1046"/>
    <cellStyle name="Porcentagem 4 5" xfId="257"/>
    <cellStyle name="Porcentagem 4 5 2" xfId="1780"/>
    <cellStyle name="Porcentagem 4 5 3" xfId="1107"/>
    <cellStyle name="Porcentagem 4 6" xfId="396"/>
    <cellStyle name="Porcentagem 4 6 2" xfId="1908"/>
    <cellStyle name="Porcentagem 4 6 3" xfId="1243"/>
    <cellStyle name="Porcentagem 4 7" xfId="531"/>
    <cellStyle name="Porcentagem 4 7 2" xfId="2037"/>
    <cellStyle name="Porcentagem 4 7 3" xfId="1378"/>
    <cellStyle name="Porcentagem 4 8" xfId="664"/>
    <cellStyle name="Porcentagem 4 8 2" xfId="2164"/>
    <cellStyle name="Porcentagem 4 8 3" xfId="1511"/>
    <cellStyle name="Porcentagem 4 9" xfId="865"/>
    <cellStyle name="Porcentagem 4 9 2" xfId="1653"/>
    <cellStyle name="Porcentagem 5" xfId="133"/>
    <cellStyle name="Porcentagem 5 2" xfId="303"/>
    <cellStyle name="Porcentagem 5 2 2" xfId="1825"/>
    <cellStyle name="Porcentagem 5 2 3" xfId="1153"/>
    <cellStyle name="Porcentagem 5 3" xfId="442"/>
    <cellStyle name="Porcentagem 5 3 2" xfId="1953"/>
    <cellStyle name="Porcentagem 5 3 3" xfId="1289"/>
    <cellStyle name="Porcentagem 5 4" xfId="577"/>
    <cellStyle name="Porcentagem 5 4 2" xfId="2082"/>
    <cellStyle name="Porcentagem 5 4 3" xfId="1424"/>
    <cellStyle name="Porcentagem 5 5" xfId="709"/>
    <cellStyle name="Porcentagem 5 5 2" xfId="2209"/>
    <cellStyle name="Porcentagem 5 5 3" xfId="1556"/>
    <cellStyle name="Porcentagem 5 6" xfId="1700"/>
    <cellStyle name="Porcentagem 5 7" xfId="1022"/>
    <cellStyle name="Porcentagem 6" xfId="370"/>
    <cellStyle name="Porcentagem 7" xfId="509"/>
    <cellStyle name="Porcentagem 7 2" xfId="2015"/>
    <cellStyle name="Porcentagem 7 3" xfId="1356"/>
    <cellStyle name="Porcentagem 8" xfId="644"/>
    <cellStyle name="Porcentagem 8 2" xfId="2144"/>
    <cellStyle name="Porcentagem 8 3" xfId="1491"/>
    <cellStyle name="Porcentagem 9" xfId="895"/>
    <cellStyle name="Porcentagem 9 2" xfId="1696"/>
    <cellStyle name="Result" xfId="61"/>
    <cellStyle name="Result 1" xfId="868"/>
    <cellStyle name="Result2" xfId="62"/>
    <cellStyle name="Result2 1" xfId="869"/>
    <cellStyle name="Result2 2" xfId="781"/>
    <cellStyle name="Separador de milhares 2" xfId="39"/>
    <cellStyle name="Separador de milhares 2 2" xfId="137"/>
    <cellStyle name="Separador de milhares 2 2 10" xfId="3440"/>
    <cellStyle name="Separador de milhares 2 2 11" xfId="4024"/>
    <cellStyle name="Separador de milhares 2 2 2" xfId="307"/>
    <cellStyle name="Separador de milhares 2 2 2 2" xfId="1157"/>
    <cellStyle name="Separador de milhares 2 2 2 2 2" xfId="2603"/>
    <cellStyle name="Separador de milhares 2 2 2 2 3" xfId="3145"/>
    <cellStyle name="Separador de milhares 2 2 2 2 4" xfId="3693"/>
    <cellStyle name="Separador de milhares 2 2 2 2 5" xfId="4249"/>
    <cellStyle name="Separador de milhares 2 2 2 3" xfId="2417"/>
    <cellStyle name="Separador de milhares 2 2 2 4" xfId="2960"/>
    <cellStyle name="Separador de milhares 2 2 2 5" xfId="3479"/>
    <cellStyle name="Separador de milhares 2 2 2 6" xfId="4059"/>
    <cellStyle name="Separador de milhares 2 2 3" xfId="446"/>
    <cellStyle name="Separador de milhares 2 2 3 2" xfId="1293"/>
    <cellStyle name="Separador de milhares 2 2 3 2 2" xfId="2641"/>
    <cellStyle name="Separador de milhares 2 2 3 2 3" xfId="3183"/>
    <cellStyle name="Separador de milhares 2 2 3 2 4" xfId="3736"/>
    <cellStyle name="Separador de milhares 2 2 3 2 5" xfId="4287"/>
    <cellStyle name="Separador de milhares 2 2 3 3" xfId="2456"/>
    <cellStyle name="Separador de milhares 2 2 3 4" xfId="2998"/>
    <cellStyle name="Separador de milhares 2 2 3 5" xfId="3522"/>
    <cellStyle name="Separador de milhares 2 2 3 6" xfId="4097"/>
    <cellStyle name="Separador de milhares 2 2 4" xfId="581"/>
    <cellStyle name="Separador de milhares 2 2 4 2" xfId="1428"/>
    <cellStyle name="Separador de milhares 2 2 4 2 2" xfId="2677"/>
    <cellStyle name="Separador de milhares 2 2 4 2 3" xfId="3219"/>
    <cellStyle name="Separador de milhares 2 2 4 2 4" xfId="3777"/>
    <cellStyle name="Separador de milhares 2 2 4 2 5" xfId="4324"/>
    <cellStyle name="Separador de milhares 2 2 4 3" xfId="2492"/>
    <cellStyle name="Separador de milhares 2 2 4 4" xfId="3034"/>
    <cellStyle name="Separador de milhares 2 2 4 5" xfId="3563"/>
    <cellStyle name="Separador de milhares 2 2 4 6" xfId="4133"/>
    <cellStyle name="Separador de milhares 2 2 5" xfId="713"/>
    <cellStyle name="Separador de milhares 2 2 5 2" xfId="1560"/>
    <cellStyle name="Separador de milhares 2 2 5 2 2" xfId="2712"/>
    <cellStyle name="Separador de milhares 2 2 5 2 3" xfId="3254"/>
    <cellStyle name="Separador de milhares 2 2 5 2 4" xfId="3816"/>
    <cellStyle name="Separador de milhares 2 2 5 2 5" xfId="4359"/>
    <cellStyle name="Separador de milhares 2 2 5 3" xfId="2527"/>
    <cellStyle name="Separador de milhares 2 2 5 4" xfId="3069"/>
    <cellStyle name="Separador de milhares 2 2 5 5" xfId="3602"/>
    <cellStyle name="Separador de milhares 2 2 5 6" xfId="4168"/>
    <cellStyle name="Separador de milhares 2 2 6" xfId="1026"/>
    <cellStyle name="Separador de milhares 2 2 6 2" xfId="2569"/>
    <cellStyle name="Separador de milhares 2 2 6 3" xfId="3111"/>
    <cellStyle name="Separador de milhares 2 2 6 4" xfId="3654"/>
    <cellStyle name="Separador de milhares 2 2 6 5" xfId="4215"/>
    <cellStyle name="Separador de milhares 2 2 7" xfId="2325"/>
    <cellStyle name="Separador de milhares 2 2 8" xfId="2383"/>
    <cellStyle name="Separador de milhares 2 2 9" xfId="2926"/>
    <cellStyle name="Separador de milhares 2 3" xfId="378"/>
    <cellStyle name="Separador de milhares 2 3 2" xfId="1225"/>
    <cellStyle name="Separador de milhares 2 3 2 2" xfId="2623"/>
    <cellStyle name="Separador de milhares 2 3 2 3" xfId="3165"/>
    <cellStyle name="Separador de milhares 2 3 2 4" xfId="3715"/>
    <cellStyle name="Separador de milhares 2 3 2 5" xfId="4269"/>
    <cellStyle name="Separador de milhares 2 3 3" xfId="2326"/>
    <cellStyle name="Separador de milhares 2 3 3 2" xfId="2885"/>
    <cellStyle name="Separador de milhares 2 3 4" xfId="2438"/>
    <cellStyle name="Separador de milhares 2 3 5" xfId="2980"/>
    <cellStyle name="Separador de milhares 2 3 6" xfId="3501"/>
    <cellStyle name="Separador de milhares 2 3 7" xfId="4079"/>
    <cellStyle name="Separador de milhares 2 4" xfId="374"/>
    <cellStyle name="Separador de milhares 2 4 2" xfId="957"/>
    <cellStyle name="Separador de milhares 2 4 2 2" xfId="1888"/>
    <cellStyle name="Separador de milhares 2 4 2 2 2" xfId="2789"/>
    <cellStyle name="Separador de milhares 2 4 2 2 3" xfId="3331"/>
    <cellStyle name="Separador de milhares 2 4 2 2 4" xfId="3905"/>
    <cellStyle name="Separador de milhares 2 4 2 2 5" xfId="4437"/>
    <cellStyle name="Separador de milhares 2 4 2 3" xfId="2551"/>
    <cellStyle name="Separador de milhares 2 4 2 4" xfId="3093"/>
    <cellStyle name="Separador de milhares 2 4 2 5" xfId="3633"/>
    <cellStyle name="Separador de milhares 2 4 2 6" xfId="4197"/>
    <cellStyle name="Separador de milhares 2 4 3" xfId="1221"/>
    <cellStyle name="Separador de milhares 2 4 3 2" xfId="2620"/>
    <cellStyle name="Separador de milhares 2 4 3 3" xfId="3162"/>
    <cellStyle name="Separador de milhares 2 4 3 4" xfId="3712"/>
    <cellStyle name="Separador de milhares 2 4 3 5" xfId="4266"/>
    <cellStyle name="Separador de milhares 2 4 4" xfId="2327"/>
    <cellStyle name="Separador de milhares 2 4 4 2" xfId="2886"/>
    <cellStyle name="Separador de milhares 2 4 5" xfId="2435"/>
    <cellStyle name="Separador de milhares 2 4 6" xfId="2977"/>
    <cellStyle name="Separador de milhares 2 4 7" xfId="3498"/>
    <cellStyle name="Separador de milhares 2 4 8" xfId="4076"/>
    <cellStyle name="Separador de milhares 2 5" xfId="511"/>
    <cellStyle name="Separador de milhares 2 5 2" xfId="2017"/>
    <cellStyle name="Separador de milhares 2 5 2 2" xfId="2820"/>
    <cellStyle name="Separador de milhares 2 5 2 3" xfId="3362"/>
    <cellStyle name="Separador de milhares 2 5 2 4" xfId="3940"/>
    <cellStyle name="Separador de milhares 2 5 2 5" xfId="4468"/>
    <cellStyle name="Separador de milhares 2 5 3" xfId="1358"/>
    <cellStyle name="Separador de milhares 2 5 3 2" xfId="2658"/>
    <cellStyle name="Separador de milhares 2 5 3 3" xfId="3200"/>
    <cellStyle name="Separador de milhares 2 5 3 4" xfId="3755"/>
    <cellStyle name="Separador de milhares 2 5 3 5" xfId="4304"/>
    <cellStyle name="Separador de milhares 2 5 4" xfId="2473"/>
    <cellStyle name="Separador de milhares 2 5 5" xfId="3015"/>
    <cellStyle name="Separador de milhares 2 5 6" xfId="3541"/>
    <cellStyle name="Separador de milhares 2 5 7" xfId="4114"/>
    <cellStyle name="Separador de milhares 2 6" xfId="645"/>
    <cellStyle name="Separador de milhares 2 6 2" xfId="2145"/>
    <cellStyle name="Separador de milhares 2 6 2 2" xfId="2851"/>
    <cellStyle name="Separador de milhares 2 6 2 3" xfId="3393"/>
    <cellStyle name="Separador de milhares 2 6 2 4" xfId="3975"/>
    <cellStyle name="Separador de milhares 2 6 2 5" xfId="4500"/>
    <cellStyle name="Separador de milhares 2 6 3" xfId="1492"/>
    <cellStyle name="Separador de milhares 2 6 3 2" xfId="2694"/>
    <cellStyle name="Separador de milhares 2 6 3 3" xfId="3236"/>
    <cellStyle name="Separador de milhares 2 6 3 4" xfId="3796"/>
    <cellStyle name="Separador de milhares 2 6 3 5" xfId="4341"/>
    <cellStyle name="Separador de milhares 2 6 4" xfId="2509"/>
    <cellStyle name="Separador de milhares 2 6 5" xfId="3051"/>
    <cellStyle name="Separador de milhares 2 6 6" xfId="3582"/>
    <cellStyle name="Separador de milhares 2 6 7" xfId="4150"/>
    <cellStyle name="Separador de milhares 2 7" xfId="870"/>
    <cellStyle name="Separador de milhares 2 8" xfId="2324"/>
    <cellStyle name="Separador de milhares 2 8 2" xfId="2884"/>
    <cellStyle name="Separador de milhares 2 9" xfId="2363"/>
    <cellStyle name="Separador de milhares 3" xfId="70"/>
    <cellStyle name="Separador de milhares 3 10" xfId="871"/>
    <cellStyle name="Separador de milhares 3 10 2" xfId="1646"/>
    <cellStyle name="Separador de milhares 3 10 2 2" xfId="2732"/>
    <cellStyle name="Separador de milhares 3 10 2 3" xfId="3274"/>
    <cellStyle name="Separador de milhares 3 10 2 4" xfId="3839"/>
    <cellStyle name="Separador de milhares 3 10 2 5" xfId="4379"/>
    <cellStyle name="Separador de milhares 3 11" xfId="969"/>
    <cellStyle name="Separador de milhares 3 11 2" xfId="2553"/>
    <cellStyle name="Separador de milhares 3 11 3" xfId="3095"/>
    <cellStyle name="Separador de milhares 3 11 4" xfId="3635"/>
    <cellStyle name="Separador de milhares 3 11 5" xfId="4199"/>
    <cellStyle name="Separador de milhares 3 12" xfId="2328"/>
    <cellStyle name="Separador de milhares 3 12 2" xfId="2887"/>
    <cellStyle name="Separador de milhares 3 13" xfId="2365"/>
    <cellStyle name="Separador de milhares 3 2" xfId="121"/>
    <cellStyle name="Separador de milhares 3 2 10" xfId="2329"/>
    <cellStyle name="Separador de milhares 3 2 10 2" xfId="2888"/>
    <cellStyle name="Separador de milhares 3 2 11" xfId="2370"/>
    <cellStyle name="Separador de milhares 3 2 12" xfId="2917"/>
    <cellStyle name="Separador de milhares 3 2 13" xfId="3431"/>
    <cellStyle name="Separador de milhares 3 2 14" xfId="4015"/>
    <cellStyle name="Separador de milhares 3 2 2" xfId="122"/>
    <cellStyle name="Separador de milhares 3 2 2 10" xfId="2371"/>
    <cellStyle name="Separador de milhares 3 2 2 11" xfId="2918"/>
    <cellStyle name="Separador de milhares 3 2 2 12" xfId="3432"/>
    <cellStyle name="Separador de milhares 3 2 2 13" xfId="4016"/>
    <cellStyle name="Separador de milhares 3 2 2 2" xfId="191"/>
    <cellStyle name="Separador de milhares 3 2 2 2 10" xfId="3450"/>
    <cellStyle name="Separador de milhares 3 2 2 2 11" xfId="4033"/>
    <cellStyle name="Separador de milhares 3 2 2 2 2" xfId="361"/>
    <cellStyle name="Separador de milhares 3 2 2 2 2 2" xfId="1878"/>
    <cellStyle name="Separador de milhares 3 2 2 2 2 2 2" xfId="2780"/>
    <cellStyle name="Separador de milhares 3 2 2 2 2 2 3" xfId="3322"/>
    <cellStyle name="Separador de milhares 3 2 2 2 2 2 4" xfId="3896"/>
    <cellStyle name="Separador de milhares 3 2 2 2 2 2 5" xfId="4428"/>
    <cellStyle name="Separador de milhares 3 2 2 2 2 3" xfId="1211"/>
    <cellStyle name="Separador de milhares 3 2 2 2 2 3 2" xfId="2611"/>
    <cellStyle name="Separador de milhares 3 2 2 2 2 3 3" xfId="3153"/>
    <cellStyle name="Separador de milhares 3 2 2 2 2 3 4" xfId="3703"/>
    <cellStyle name="Separador de milhares 3 2 2 2 2 3 5" xfId="4257"/>
    <cellStyle name="Separador de milhares 3 2 2 2 2 4" xfId="2425"/>
    <cellStyle name="Separador de milhares 3 2 2 2 2 5" xfId="2968"/>
    <cellStyle name="Separador de milhares 3 2 2 2 2 6" xfId="3489"/>
    <cellStyle name="Separador de milhares 3 2 2 2 2 7" xfId="4067"/>
    <cellStyle name="Separador de milhares 3 2 2 2 3" xfId="500"/>
    <cellStyle name="Separador de milhares 3 2 2 2 3 2" xfId="2006"/>
    <cellStyle name="Separador de milhares 3 2 2 2 3 2 2" xfId="2811"/>
    <cellStyle name="Separador de milhares 3 2 2 2 3 2 3" xfId="3353"/>
    <cellStyle name="Separador de milhares 3 2 2 2 3 2 4" xfId="3931"/>
    <cellStyle name="Separador de milhares 3 2 2 2 3 2 5" xfId="4459"/>
    <cellStyle name="Separador de milhares 3 2 2 2 3 3" xfId="1347"/>
    <cellStyle name="Separador de milhares 3 2 2 2 3 3 2" xfId="2649"/>
    <cellStyle name="Separador de milhares 3 2 2 2 3 3 3" xfId="3191"/>
    <cellStyle name="Separador de milhares 3 2 2 2 3 3 4" xfId="3746"/>
    <cellStyle name="Separador de milhares 3 2 2 2 3 3 5" xfId="4295"/>
    <cellStyle name="Separador de milhares 3 2 2 2 3 4" xfId="2464"/>
    <cellStyle name="Separador de milhares 3 2 2 2 3 5" xfId="3006"/>
    <cellStyle name="Separador de milhares 3 2 2 2 3 6" xfId="3532"/>
    <cellStyle name="Separador de milhares 3 2 2 2 3 7" xfId="4105"/>
    <cellStyle name="Separador de milhares 3 2 2 2 4" xfId="635"/>
    <cellStyle name="Separador de milhares 3 2 2 2 4 2" xfId="2135"/>
    <cellStyle name="Separador de milhares 3 2 2 2 4 2 2" xfId="2842"/>
    <cellStyle name="Separador de milhares 3 2 2 2 4 2 3" xfId="3384"/>
    <cellStyle name="Separador de milhares 3 2 2 2 4 2 4" xfId="3966"/>
    <cellStyle name="Separador de milhares 3 2 2 2 4 2 5" xfId="4491"/>
    <cellStyle name="Separador de milhares 3 2 2 2 4 3" xfId="1482"/>
    <cellStyle name="Separador de milhares 3 2 2 2 4 3 2" xfId="2685"/>
    <cellStyle name="Separador de milhares 3 2 2 2 4 3 3" xfId="3227"/>
    <cellStyle name="Separador de milhares 3 2 2 2 4 3 4" xfId="3787"/>
    <cellStyle name="Separador de milhares 3 2 2 2 4 3 5" xfId="4332"/>
    <cellStyle name="Separador de milhares 3 2 2 2 4 4" xfId="2500"/>
    <cellStyle name="Separador de milhares 3 2 2 2 4 5" xfId="3042"/>
    <cellStyle name="Separador de milhares 3 2 2 2 4 6" xfId="3573"/>
    <cellStyle name="Separador de milhares 3 2 2 2 4 7" xfId="4141"/>
    <cellStyle name="Separador de milhares 3 2 2 2 5" xfId="767"/>
    <cellStyle name="Separador de milhares 3 2 2 2 5 2" xfId="2262"/>
    <cellStyle name="Separador de milhares 3 2 2 2 5 2 2" xfId="2872"/>
    <cellStyle name="Separador de milhares 3 2 2 2 5 2 3" xfId="3414"/>
    <cellStyle name="Separador de milhares 3 2 2 2 5 2 4" xfId="4000"/>
    <cellStyle name="Separador de milhares 3 2 2 2 5 2 5" xfId="4522"/>
    <cellStyle name="Separador de milhares 3 2 2 2 5 3" xfId="1614"/>
    <cellStyle name="Separador de milhares 3 2 2 2 5 3 2" xfId="2720"/>
    <cellStyle name="Separador de milhares 3 2 2 2 5 3 3" xfId="3262"/>
    <cellStyle name="Separador de milhares 3 2 2 2 5 3 4" xfId="3826"/>
    <cellStyle name="Separador de milhares 3 2 2 2 5 3 5" xfId="4367"/>
    <cellStyle name="Separador de milhares 3 2 2 2 5 4" xfId="2535"/>
    <cellStyle name="Separador de milhares 3 2 2 2 5 5" xfId="3077"/>
    <cellStyle name="Separador de milhares 3 2 2 2 5 6" xfId="3612"/>
    <cellStyle name="Separador de milhares 3 2 2 2 5 7" xfId="4176"/>
    <cellStyle name="Separador de milhares 3 2 2 2 6" xfId="1753"/>
    <cellStyle name="Separador de milhares 3 2 2 2 6 2" xfId="2751"/>
    <cellStyle name="Separador de milhares 3 2 2 2 6 3" xfId="3293"/>
    <cellStyle name="Separador de milhares 3 2 2 2 6 4" xfId="3863"/>
    <cellStyle name="Separador de milhares 3 2 2 2 6 5" xfId="4398"/>
    <cellStyle name="Separador de milhares 3 2 2 2 7" xfId="1080"/>
    <cellStyle name="Separador de milhares 3 2 2 2 7 2" xfId="2577"/>
    <cellStyle name="Separador de milhares 3 2 2 2 7 3" xfId="3119"/>
    <cellStyle name="Separador de milhares 3 2 2 2 7 4" xfId="3664"/>
    <cellStyle name="Separador de milhares 3 2 2 2 7 5" xfId="4223"/>
    <cellStyle name="Separador de milhares 3 2 2 2 8" xfId="2391"/>
    <cellStyle name="Separador de milhares 3 2 2 2 9" xfId="2934"/>
    <cellStyle name="Separador de milhares 3 2 2 3" xfId="291"/>
    <cellStyle name="Separador de milhares 3 2 2 3 2" xfId="1814"/>
    <cellStyle name="Separador de milhares 3 2 2 3 2 2" xfId="2765"/>
    <cellStyle name="Separador de milhares 3 2 2 3 2 3" xfId="3307"/>
    <cellStyle name="Separador de milhares 3 2 2 3 2 4" xfId="3879"/>
    <cellStyle name="Separador de milhares 3 2 2 3 2 5" xfId="4412"/>
    <cellStyle name="Separador de milhares 3 2 2 3 3" xfId="1141"/>
    <cellStyle name="Separador de milhares 3 2 2 3 3 2" xfId="2591"/>
    <cellStyle name="Separador de milhares 3 2 2 3 3 3" xfId="3133"/>
    <cellStyle name="Separador de milhares 3 2 2 3 3 4" xfId="3680"/>
    <cellStyle name="Separador de milhares 3 2 2 3 3 5" xfId="4237"/>
    <cellStyle name="Separador de milhares 3 2 2 3 4" xfId="2405"/>
    <cellStyle name="Separador de milhares 3 2 2 3 5" xfId="2948"/>
    <cellStyle name="Separador de milhares 3 2 2 3 6" xfId="3466"/>
    <cellStyle name="Separador de milhares 3 2 2 3 7" xfId="4047"/>
    <cellStyle name="Separador de milhares 3 2 2 4" xfId="430"/>
    <cellStyle name="Separador de milhares 3 2 2 4 2" xfId="1942"/>
    <cellStyle name="Separador de milhares 3 2 2 4 2 2" xfId="2796"/>
    <cellStyle name="Separador de milhares 3 2 2 4 2 3" xfId="3338"/>
    <cellStyle name="Separador de milhares 3 2 2 4 2 4" xfId="3914"/>
    <cellStyle name="Separador de milhares 3 2 2 4 2 5" xfId="4444"/>
    <cellStyle name="Separador de milhares 3 2 2 4 3" xfId="1277"/>
    <cellStyle name="Separador de milhares 3 2 2 4 3 2" xfId="2629"/>
    <cellStyle name="Separador de milhares 3 2 2 4 3 3" xfId="3171"/>
    <cellStyle name="Separador de milhares 3 2 2 4 3 4" xfId="3723"/>
    <cellStyle name="Separador de milhares 3 2 2 4 3 5" xfId="4275"/>
    <cellStyle name="Separador de milhares 3 2 2 4 4" xfId="2444"/>
    <cellStyle name="Separador de milhares 3 2 2 4 5" xfId="2986"/>
    <cellStyle name="Separador de milhares 3 2 2 4 6" xfId="3509"/>
    <cellStyle name="Separador de milhares 3 2 2 4 7" xfId="4085"/>
    <cellStyle name="Separador de milhares 3 2 2 5" xfId="565"/>
    <cellStyle name="Separador de milhares 3 2 2 5 2" xfId="2071"/>
    <cellStyle name="Separador de milhares 3 2 2 5 2 2" xfId="2827"/>
    <cellStyle name="Separador de milhares 3 2 2 5 2 3" xfId="3369"/>
    <cellStyle name="Separador de milhares 3 2 2 5 2 4" xfId="3949"/>
    <cellStyle name="Separador de milhares 3 2 2 5 2 5" xfId="4475"/>
    <cellStyle name="Separador de milhares 3 2 2 5 3" xfId="1412"/>
    <cellStyle name="Separador de milhares 3 2 2 5 3 2" xfId="2665"/>
    <cellStyle name="Separador de milhares 3 2 2 5 3 3" xfId="3207"/>
    <cellStyle name="Separador de milhares 3 2 2 5 3 4" xfId="3764"/>
    <cellStyle name="Separador de milhares 3 2 2 5 3 5" xfId="4312"/>
    <cellStyle name="Separador de milhares 3 2 2 5 4" xfId="2480"/>
    <cellStyle name="Separador de milhares 3 2 2 5 5" xfId="3022"/>
    <cellStyle name="Separador de milhares 3 2 2 5 6" xfId="3550"/>
    <cellStyle name="Separador de milhares 3 2 2 5 7" xfId="4121"/>
    <cellStyle name="Separador de milhares 3 2 2 6" xfId="698"/>
    <cellStyle name="Separador de milhares 3 2 2 6 2" xfId="2198"/>
    <cellStyle name="Separador de milhares 3 2 2 6 2 2" xfId="2857"/>
    <cellStyle name="Separador de milhares 3 2 2 6 2 3" xfId="3399"/>
    <cellStyle name="Separador de milhares 3 2 2 6 2 4" xfId="3983"/>
    <cellStyle name="Separador de milhares 3 2 2 6 2 5" xfId="4507"/>
    <cellStyle name="Separador de milhares 3 2 2 6 3" xfId="1545"/>
    <cellStyle name="Separador de milhares 3 2 2 6 3 2" xfId="2700"/>
    <cellStyle name="Separador de milhares 3 2 2 6 3 3" xfId="3242"/>
    <cellStyle name="Separador de milhares 3 2 2 6 3 4" xfId="3804"/>
    <cellStyle name="Separador de milhares 3 2 2 6 3 5" xfId="4347"/>
    <cellStyle name="Separador de milhares 3 2 2 6 4" xfId="2515"/>
    <cellStyle name="Separador de milhares 3 2 2 6 5" xfId="3057"/>
    <cellStyle name="Separador de milhares 3 2 2 6 6" xfId="3590"/>
    <cellStyle name="Separador de milhares 3 2 2 6 7" xfId="4156"/>
    <cellStyle name="Separador de milhares 3 2 2 7" xfId="873"/>
    <cellStyle name="Separador de milhares 3 2 2 7 2" xfId="1687"/>
    <cellStyle name="Separador de milhares 3 2 2 7 2 2" xfId="2736"/>
    <cellStyle name="Separador de milhares 3 2 2 7 2 3" xfId="3278"/>
    <cellStyle name="Separador de milhares 3 2 2 7 2 4" xfId="3845"/>
    <cellStyle name="Separador de milhares 3 2 2 7 2 5" xfId="4383"/>
    <cellStyle name="Separador de milhares 3 2 2 8" xfId="1010"/>
    <cellStyle name="Separador de milhares 3 2 2 8 2" xfId="2557"/>
    <cellStyle name="Separador de milhares 3 2 2 8 3" xfId="3099"/>
    <cellStyle name="Separador de milhares 3 2 2 8 4" xfId="3641"/>
    <cellStyle name="Separador de milhares 3 2 2 8 5" xfId="4203"/>
    <cellStyle name="Separador de milhares 3 2 2 9" xfId="2330"/>
    <cellStyle name="Separador de milhares 3 2 2 9 2" xfId="2889"/>
    <cellStyle name="Separador de milhares 3 2 3" xfId="190"/>
    <cellStyle name="Separador de milhares 3 2 3 10" xfId="3449"/>
    <cellStyle name="Separador de milhares 3 2 3 11" xfId="4032"/>
    <cellStyle name="Separador de milhares 3 2 3 2" xfId="360"/>
    <cellStyle name="Separador de milhares 3 2 3 2 2" xfId="1877"/>
    <cellStyle name="Separador de milhares 3 2 3 2 2 2" xfId="2779"/>
    <cellStyle name="Separador de milhares 3 2 3 2 2 3" xfId="3321"/>
    <cellStyle name="Separador de milhares 3 2 3 2 2 4" xfId="3895"/>
    <cellStyle name="Separador de milhares 3 2 3 2 2 5" xfId="4427"/>
    <cellStyle name="Separador de milhares 3 2 3 2 3" xfId="1210"/>
    <cellStyle name="Separador de milhares 3 2 3 2 3 2" xfId="2610"/>
    <cellStyle name="Separador de milhares 3 2 3 2 3 3" xfId="3152"/>
    <cellStyle name="Separador de milhares 3 2 3 2 3 4" xfId="3702"/>
    <cellStyle name="Separador de milhares 3 2 3 2 3 5" xfId="4256"/>
    <cellStyle name="Separador de milhares 3 2 3 2 4" xfId="2424"/>
    <cellStyle name="Separador de milhares 3 2 3 2 5" xfId="2967"/>
    <cellStyle name="Separador de milhares 3 2 3 2 6" xfId="3488"/>
    <cellStyle name="Separador de milhares 3 2 3 2 7" xfId="4066"/>
    <cellStyle name="Separador de milhares 3 2 3 3" xfId="499"/>
    <cellStyle name="Separador de milhares 3 2 3 3 2" xfId="2005"/>
    <cellStyle name="Separador de milhares 3 2 3 3 2 2" xfId="2810"/>
    <cellStyle name="Separador de milhares 3 2 3 3 2 3" xfId="3352"/>
    <cellStyle name="Separador de milhares 3 2 3 3 2 4" xfId="3930"/>
    <cellStyle name="Separador de milhares 3 2 3 3 2 5" xfId="4458"/>
    <cellStyle name="Separador de milhares 3 2 3 3 3" xfId="1346"/>
    <cellStyle name="Separador de milhares 3 2 3 3 3 2" xfId="2648"/>
    <cellStyle name="Separador de milhares 3 2 3 3 3 3" xfId="3190"/>
    <cellStyle name="Separador de milhares 3 2 3 3 3 4" xfId="3745"/>
    <cellStyle name="Separador de milhares 3 2 3 3 3 5" xfId="4294"/>
    <cellStyle name="Separador de milhares 3 2 3 3 4" xfId="2463"/>
    <cellStyle name="Separador de milhares 3 2 3 3 5" xfId="3005"/>
    <cellStyle name="Separador de milhares 3 2 3 3 6" xfId="3531"/>
    <cellStyle name="Separador de milhares 3 2 3 3 7" xfId="4104"/>
    <cellStyle name="Separador de milhares 3 2 3 4" xfId="634"/>
    <cellStyle name="Separador de milhares 3 2 3 4 2" xfId="2134"/>
    <cellStyle name="Separador de milhares 3 2 3 4 2 2" xfId="2841"/>
    <cellStyle name="Separador de milhares 3 2 3 4 2 3" xfId="3383"/>
    <cellStyle name="Separador de milhares 3 2 3 4 2 4" xfId="3965"/>
    <cellStyle name="Separador de milhares 3 2 3 4 2 5" xfId="4490"/>
    <cellStyle name="Separador de milhares 3 2 3 4 3" xfId="1481"/>
    <cellStyle name="Separador de milhares 3 2 3 4 3 2" xfId="2684"/>
    <cellStyle name="Separador de milhares 3 2 3 4 3 3" xfId="3226"/>
    <cellStyle name="Separador de milhares 3 2 3 4 3 4" xfId="3786"/>
    <cellStyle name="Separador de milhares 3 2 3 4 3 5" xfId="4331"/>
    <cellStyle name="Separador de milhares 3 2 3 4 4" xfId="2499"/>
    <cellStyle name="Separador de milhares 3 2 3 4 5" xfId="3041"/>
    <cellStyle name="Separador de milhares 3 2 3 4 6" xfId="3572"/>
    <cellStyle name="Separador de milhares 3 2 3 4 7" xfId="4140"/>
    <cellStyle name="Separador de milhares 3 2 3 5" xfId="766"/>
    <cellStyle name="Separador de milhares 3 2 3 5 2" xfId="2261"/>
    <cellStyle name="Separador de milhares 3 2 3 5 2 2" xfId="2871"/>
    <cellStyle name="Separador de milhares 3 2 3 5 2 3" xfId="3413"/>
    <cellStyle name="Separador de milhares 3 2 3 5 2 4" xfId="3999"/>
    <cellStyle name="Separador de milhares 3 2 3 5 2 5" xfId="4521"/>
    <cellStyle name="Separador de milhares 3 2 3 5 3" xfId="1613"/>
    <cellStyle name="Separador de milhares 3 2 3 5 3 2" xfId="2719"/>
    <cellStyle name="Separador de milhares 3 2 3 5 3 3" xfId="3261"/>
    <cellStyle name="Separador de milhares 3 2 3 5 3 4" xfId="3825"/>
    <cellStyle name="Separador de milhares 3 2 3 5 3 5" xfId="4366"/>
    <cellStyle name="Separador de milhares 3 2 3 5 4" xfId="2534"/>
    <cellStyle name="Separador de milhares 3 2 3 5 5" xfId="3076"/>
    <cellStyle name="Separador de milhares 3 2 3 5 6" xfId="3611"/>
    <cellStyle name="Separador de milhares 3 2 3 5 7" xfId="4175"/>
    <cellStyle name="Separador de milhares 3 2 3 6" xfId="1752"/>
    <cellStyle name="Separador de milhares 3 2 3 6 2" xfId="2750"/>
    <cellStyle name="Separador de milhares 3 2 3 6 3" xfId="3292"/>
    <cellStyle name="Separador de milhares 3 2 3 6 4" xfId="3862"/>
    <cellStyle name="Separador de milhares 3 2 3 6 5" xfId="4397"/>
    <cellStyle name="Separador de milhares 3 2 3 7" xfId="1079"/>
    <cellStyle name="Separador de milhares 3 2 3 7 2" xfId="2576"/>
    <cellStyle name="Separador de milhares 3 2 3 7 3" xfId="3118"/>
    <cellStyle name="Separador de milhares 3 2 3 7 4" xfId="3663"/>
    <cellStyle name="Separador de milhares 3 2 3 7 5" xfId="4222"/>
    <cellStyle name="Separador de milhares 3 2 3 8" xfId="2390"/>
    <cellStyle name="Separador de milhares 3 2 3 9" xfId="2933"/>
    <cellStyle name="Separador de milhares 3 2 4" xfId="290"/>
    <cellStyle name="Separador de milhares 3 2 4 2" xfId="1813"/>
    <cellStyle name="Separador de milhares 3 2 4 2 2" xfId="2764"/>
    <cellStyle name="Separador de milhares 3 2 4 2 3" xfId="3306"/>
    <cellStyle name="Separador de milhares 3 2 4 2 4" xfId="3878"/>
    <cellStyle name="Separador de milhares 3 2 4 2 5" xfId="4411"/>
    <cellStyle name="Separador de milhares 3 2 4 3" xfId="1140"/>
    <cellStyle name="Separador de milhares 3 2 4 3 2" xfId="2590"/>
    <cellStyle name="Separador de milhares 3 2 4 3 3" xfId="3132"/>
    <cellStyle name="Separador de milhares 3 2 4 3 4" xfId="3679"/>
    <cellStyle name="Separador de milhares 3 2 4 3 5" xfId="4236"/>
    <cellStyle name="Separador de milhares 3 2 4 4" xfId="2404"/>
    <cellStyle name="Separador de milhares 3 2 4 5" xfId="2947"/>
    <cellStyle name="Separador de milhares 3 2 4 6" xfId="3465"/>
    <cellStyle name="Separador de milhares 3 2 4 7" xfId="4046"/>
    <cellStyle name="Separador de milhares 3 2 5" xfId="429"/>
    <cellStyle name="Separador de milhares 3 2 5 2" xfId="1941"/>
    <cellStyle name="Separador de milhares 3 2 5 2 2" xfId="2795"/>
    <cellStyle name="Separador de milhares 3 2 5 2 3" xfId="3337"/>
    <cellStyle name="Separador de milhares 3 2 5 2 4" xfId="3913"/>
    <cellStyle name="Separador de milhares 3 2 5 2 5" xfId="4443"/>
    <cellStyle name="Separador de milhares 3 2 5 3" xfId="1276"/>
    <cellStyle name="Separador de milhares 3 2 5 3 2" xfId="2628"/>
    <cellStyle name="Separador de milhares 3 2 5 3 3" xfId="3170"/>
    <cellStyle name="Separador de milhares 3 2 5 3 4" xfId="3722"/>
    <cellStyle name="Separador de milhares 3 2 5 3 5" xfId="4274"/>
    <cellStyle name="Separador de milhares 3 2 5 4" xfId="2443"/>
    <cellStyle name="Separador de milhares 3 2 5 5" xfId="2985"/>
    <cellStyle name="Separador de milhares 3 2 5 6" xfId="3508"/>
    <cellStyle name="Separador de milhares 3 2 5 7" xfId="4084"/>
    <cellStyle name="Separador de milhares 3 2 6" xfId="564"/>
    <cellStyle name="Separador de milhares 3 2 6 2" xfId="2070"/>
    <cellStyle name="Separador de milhares 3 2 6 2 2" xfId="2826"/>
    <cellStyle name="Separador de milhares 3 2 6 2 3" xfId="3368"/>
    <cellStyle name="Separador de milhares 3 2 6 2 4" xfId="3948"/>
    <cellStyle name="Separador de milhares 3 2 6 2 5" xfId="4474"/>
    <cellStyle name="Separador de milhares 3 2 6 3" xfId="1411"/>
    <cellStyle name="Separador de milhares 3 2 6 3 2" xfId="2664"/>
    <cellStyle name="Separador de milhares 3 2 6 3 3" xfId="3206"/>
    <cellStyle name="Separador de milhares 3 2 6 3 4" xfId="3763"/>
    <cellStyle name="Separador de milhares 3 2 6 3 5" xfId="4311"/>
    <cellStyle name="Separador de milhares 3 2 6 4" xfId="2479"/>
    <cellStyle name="Separador de milhares 3 2 6 5" xfId="3021"/>
    <cellStyle name="Separador de milhares 3 2 6 6" xfId="3549"/>
    <cellStyle name="Separador de milhares 3 2 6 7" xfId="4120"/>
    <cellStyle name="Separador de milhares 3 2 7" xfId="697"/>
    <cellStyle name="Separador de milhares 3 2 7 2" xfId="2197"/>
    <cellStyle name="Separador de milhares 3 2 7 2 2" xfId="2856"/>
    <cellStyle name="Separador de milhares 3 2 7 2 3" xfId="3398"/>
    <cellStyle name="Separador de milhares 3 2 7 2 4" xfId="3982"/>
    <cellStyle name="Separador de milhares 3 2 7 2 5" xfId="4506"/>
    <cellStyle name="Separador de milhares 3 2 7 3" xfId="1544"/>
    <cellStyle name="Separador de milhares 3 2 7 3 2" xfId="2699"/>
    <cellStyle name="Separador de milhares 3 2 7 3 3" xfId="3241"/>
    <cellStyle name="Separador de milhares 3 2 7 3 4" xfId="3803"/>
    <cellStyle name="Separador de milhares 3 2 7 3 5" xfId="4346"/>
    <cellStyle name="Separador de milhares 3 2 7 4" xfId="2514"/>
    <cellStyle name="Separador de milhares 3 2 7 5" xfId="3056"/>
    <cellStyle name="Separador de milhares 3 2 7 6" xfId="3589"/>
    <cellStyle name="Separador de milhares 3 2 7 7" xfId="4155"/>
    <cellStyle name="Separador de milhares 3 2 8" xfId="872"/>
    <cellStyle name="Separador de milhares 3 2 8 2" xfId="1686"/>
    <cellStyle name="Separador de milhares 3 2 8 2 2" xfId="2735"/>
    <cellStyle name="Separador de milhares 3 2 8 2 3" xfId="3277"/>
    <cellStyle name="Separador de milhares 3 2 8 2 4" xfId="3844"/>
    <cellStyle name="Separador de milhares 3 2 8 2 5" xfId="4382"/>
    <cellStyle name="Separador de milhares 3 2 9" xfId="1009"/>
    <cellStyle name="Separador de milhares 3 2 9 2" xfId="2556"/>
    <cellStyle name="Separador de milhares 3 2 9 3" xfId="3098"/>
    <cellStyle name="Separador de milhares 3 2 9 4" xfId="3640"/>
    <cellStyle name="Separador de milhares 3 2 9 5" xfId="4202"/>
    <cellStyle name="Separador de milhares 3 3" xfId="123"/>
    <cellStyle name="Separador de milhares 3 3 10" xfId="2372"/>
    <cellStyle name="Separador de milhares 3 3 2" xfId="192"/>
    <cellStyle name="Separador de milhares 3 3 2 10" xfId="2935"/>
    <cellStyle name="Separador de milhares 3 3 2 11" xfId="3451"/>
    <cellStyle name="Separador de milhares 3 3 2 12" xfId="4034"/>
    <cellStyle name="Separador de milhares 3 3 2 2" xfId="362"/>
    <cellStyle name="Separador de milhares 3 3 2 2 2" xfId="1879"/>
    <cellStyle name="Separador de milhares 3 3 2 2 2 2" xfId="2781"/>
    <cellStyle name="Separador de milhares 3 3 2 2 2 3" xfId="3323"/>
    <cellStyle name="Separador de milhares 3 3 2 2 2 4" xfId="3897"/>
    <cellStyle name="Separador de milhares 3 3 2 2 2 5" xfId="4429"/>
    <cellStyle name="Separador de milhares 3 3 2 2 3" xfId="1212"/>
    <cellStyle name="Separador de milhares 3 3 2 2 3 2" xfId="2612"/>
    <cellStyle name="Separador de milhares 3 3 2 2 3 3" xfId="3154"/>
    <cellStyle name="Separador de milhares 3 3 2 2 3 4" xfId="3704"/>
    <cellStyle name="Separador de milhares 3 3 2 2 3 5" xfId="4258"/>
    <cellStyle name="Separador de milhares 3 3 2 2 4" xfId="2426"/>
    <cellStyle name="Separador de milhares 3 3 2 2 5" xfId="2969"/>
    <cellStyle name="Separador de milhares 3 3 2 2 6" xfId="3490"/>
    <cellStyle name="Separador de milhares 3 3 2 2 7" xfId="4068"/>
    <cellStyle name="Separador de milhares 3 3 2 3" xfId="501"/>
    <cellStyle name="Separador de milhares 3 3 2 3 2" xfId="2007"/>
    <cellStyle name="Separador de milhares 3 3 2 3 2 2" xfId="2812"/>
    <cellStyle name="Separador de milhares 3 3 2 3 2 3" xfId="3354"/>
    <cellStyle name="Separador de milhares 3 3 2 3 2 4" xfId="3932"/>
    <cellStyle name="Separador de milhares 3 3 2 3 2 5" xfId="4460"/>
    <cellStyle name="Separador de milhares 3 3 2 3 3" xfId="1348"/>
    <cellStyle name="Separador de milhares 3 3 2 3 3 2" xfId="2650"/>
    <cellStyle name="Separador de milhares 3 3 2 3 3 3" xfId="3192"/>
    <cellStyle name="Separador de milhares 3 3 2 3 3 4" xfId="3747"/>
    <cellStyle name="Separador de milhares 3 3 2 3 3 5" xfId="4296"/>
    <cellStyle name="Separador de milhares 3 3 2 3 4" xfId="2465"/>
    <cellStyle name="Separador de milhares 3 3 2 3 5" xfId="3007"/>
    <cellStyle name="Separador de milhares 3 3 2 3 6" xfId="3533"/>
    <cellStyle name="Separador de milhares 3 3 2 3 7" xfId="4106"/>
    <cellStyle name="Separador de milhares 3 3 2 4" xfId="636"/>
    <cellStyle name="Separador de milhares 3 3 2 4 2" xfId="2136"/>
    <cellStyle name="Separador de milhares 3 3 2 4 2 2" xfId="2843"/>
    <cellStyle name="Separador de milhares 3 3 2 4 2 3" xfId="3385"/>
    <cellStyle name="Separador de milhares 3 3 2 4 2 4" xfId="3967"/>
    <cellStyle name="Separador de milhares 3 3 2 4 2 5" xfId="4492"/>
    <cellStyle name="Separador de milhares 3 3 2 4 3" xfId="1483"/>
    <cellStyle name="Separador de milhares 3 3 2 4 3 2" xfId="2686"/>
    <cellStyle name="Separador de milhares 3 3 2 4 3 3" xfId="3228"/>
    <cellStyle name="Separador de milhares 3 3 2 4 3 4" xfId="3788"/>
    <cellStyle name="Separador de milhares 3 3 2 4 3 5" xfId="4333"/>
    <cellStyle name="Separador de milhares 3 3 2 4 4" xfId="2501"/>
    <cellStyle name="Separador de milhares 3 3 2 4 5" xfId="3043"/>
    <cellStyle name="Separador de milhares 3 3 2 4 6" xfId="3574"/>
    <cellStyle name="Separador de milhares 3 3 2 4 7" xfId="4142"/>
    <cellStyle name="Separador de milhares 3 3 2 5" xfId="768"/>
    <cellStyle name="Separador de milhares 3 3 2 5 2" xfId="2263"/>
    <cellStyle name="Separador de milhares 3 3 2 5 2 2" xfId="2873"/>
    <cellStyle name="Separador de milhares 3 3 2 5 2 3" xfId="3415"/>
    <cellStyle name="Separador de milhares 3 3 2 5 2 4" xfId="4001"/>
    <cellStyle name="Separador de milhares 3 3 2 5 2 5" xfId="4523"/>
    <cellStyle name="Separador de milhares 3 3 2 5 3" xfId="1615"/>
    <cellStyle name="Separador de milhares 3 3 2 5 3 2" xfId="2721"/>
    <cellStyle name="Separador de milhares 3 3 2 5 3 3" xfId="3263"/>
    <cellStyle name="Separador de milhares 3 3 2 5 3 4" xfId="3827"/>
    <cellStyle name="Separador de milhares 3 3 2 5 3 5" xfId="4368"/>
    <cellStyle name="Separador de milhares 3 3 2 5 4" xfId="2536"/>
    <cellStyle name="Separador de milhares 3 3 2 5 5" xfId="3078"/>
    <cellStyle name="Separador de milhares 3 3 2 5 6" xfId="3613"/>
    <cellStyle name="Separador de milhares 3 3 2 5 7" xfId="4177"/>
    <cellStyle name="Separador de milhares 3 3 2 6" xfId="1754"/>
    <cellStyle name="Separador de milhares 3 3 2 6 2" xfId="2752"/>
    <cellStyle name="Separador de milhares 3 3 2 6 3" xfId="3294"/>
    <cellStyle name="Separador de milhares 3 3 2 6 4" xfId="3864"/>
    <cellStyle name="Separador de milhares 3 3 2 6 5" xfId="4399"/>
    <cellStyle name="Separador de milhares 3 3 2 7" xfId="1081"/>
    <cellStyle name="Separador de milhares 3 3 2 7 2" xfId="2578"/>
    <cellStyle name="Separador de milhares 3 3 2 7 3" xfId="3120"/>
    <cellStyle name="Separador de milhares 3 3 2 7 4" xfId="3665"/>
    <cellStyle name="Separador de milhares 3 3 2 7 5" xfId="4224"/>
    <cellStyle name="Separador de milhares 3 3 2 8" xfId="2332"/>
    <cellStyle name="Separador de milhares 3 3 2 8 2" xfId="2891"/>
    <cellStyle name="Separador de milhares 3 3 2 9" xfId="2392"/>
    <cellStyle name="Separador de milhares 3 3 3" xfId="292"/>
    <cellStyle name="Separador de milhares 3 3 3 2" xfId="1815"/>
    <cellStyle name="Separador de milhares 3 3 3 2 2" xfId="2766"/>
    <cellStyle name="Separador de milhares 3 3 3 2 3" xfId="3308"/>
    <cellStyle name="Separador de milhares 3 3 3 2 4" xfId="3880"/>
    <cellStyle name="Separador de milhares 3 3 3 2 5" xfId="4413"/>
    <cellStyle name="Separador de milhares 3 3 3 3" xfId="1142"/>
    <cellStyle name="Separador de milhares 3 3 3 3 2" xfId="2592"/>
    <cellStyle name="Separador de milhares 3 3 3 3 3" xfId="3134"/>
    <cellStyle name="Separador de milhares 3 3 3 3 4" xfId="3681"/>
    <cellStyle name="Separador de milhares 3 3 3 3 5" xfId="4238"/>
    <cellStyle name="Separador de milhares 3 3 3 4" xfId="2406"/>
    <cellStyle name="Separador de milhares 3 3 3 5" xfId="2949"/>
    <cellStyle name="Separador de milhares 3 3 3 6" xfId="3467"/>
    <cellStyle name="Separador de milhares 3 3 3 7" xfId="4048"/>
    <cellStyle name="Separador de milhares 3 3 4" xfId="431"/>
    <cellStyle name="Separador de milhares 3 3 4 2" xfId="1943"/>
    <cellStyle name="Separador de milhares 3 3 4 2 2" xfId="2797"/>
    <cellStyle name="Separador de milhares 3 3 4 2 3" xfId="3339"/>
    <cellStyle name="Separador de milhares 3 3 4 2 4" xfId="3915"/>
    <cellStyle name="Separador de milhares 3 3 4 2 5" xfId="4445"/>
    <cellStyle name="Separador de milhares 3 3 4 3" xfId="1278"/>
    <cellStyle name="Separador de milhares 3 3 4 3 2" xfId="2630"/>
    <cellStyle name="Separador de milhares 3 3 4 3 3" xfId="3172"/>
    <cellStyle name="Separador de milhares 3 3 4 3 4" xfId="3724"/>
    <cellStyle name="Separador de milhares 3 3 4 3 5" xfId="4276"/>
    <cellStyle name="Separador de milhares 3 3 4 4" xfId="2445"/>
    <cellStyle name="Separador de milhares 3 3 4 5" xfId="2987"/>
    <cellStyle name="Separador de milhares 3 3 4 6" xfId="3510"/>
    <cellStyle name="Separador de milhares 3 3 4 7" xfId="4086"/>
    <cellStyle name="Separador de milhares 3 3 5" xfId="566"/>
    <cellStyle name="Separador de milhares 3 3 5 2" xfId="2072"/>
    <cellStyle name="Separador de milhares 3 3 5 2 2" xfId="2828"/>
    <cellStyle name="Separador de milhares 3 3 5 2 3" xfId="3370"/>
    <cellStyle name="Separador de milhares 3 3 5 2 4" xfId="3950"/>
    <cellStyle name="Separador de milhares 3 3 5 2 5" xfId="4476"/>
    <cellStyle name="Separador de milhares 3 3 5 3" xfId="1413"/>
    <cellStyle name="Separador de milhares 3 3 5 3 2" xfId="2666"/>
    <cellStyle name="Separador de milhares 3 3 5 3 3" xfId="3208"/>
    <cellStyle name="Separador de milhares 3 3 5 3 4" xfId="3765"/>
    <cellStyle name="Separador de milhares 3 3 5 3 5" xfId="4313"/>
    <cellStyle name="Separador de milhares 3 3 5 4" xfId="2481"/>
    <cellStyle name="Separador de milhares 3 3 5 5" xfId="3023"/>
    <cellStyle name="Separador de milhares 3 3 5 6" xfId="3551"/>
    <cellStyle name="Separador de milhares 3 3 5 7" xfId="4122"/>
    <cellStyle name="Separador de milhares 3 3 6" xfId="699"/>
    <cellStyle name="Separador de milhares 3 3 6 2" xfId="2199"/>
    <cellStyle name="Separador de milhares 3 3 6 2 2" xfId="2858"/>
    <cellStyle name="Separador de milhares 3 3 6 2 3" xfId="3400"/>
    <cellStyle name="Separador de milhares 3 3 6 2 4" xfId="3984"/>
    <cellStyle name="Separador de milhares 3 3 6 2 5" xfId="4508"/>
    <cellStyle name="Separador de milhares 3 3 6 3" xfId="1546"/>
    <cellStyle name="Separador de milhares 3 3 6 3 2" xfId="2701"/>
    <cellStyle name="Separador de milhares 3 3 6 3 3" xfId="3243"/>
    <cellStyle name="Separador de milhares 3 3 6 3 4" xfId="3805"/>
    <cellStyle name="Separador de milhares 3 3 6 3 5" xfId="4348"/>
    <cellStyle name="Separador de milhares 3 3 6 4" xfId="2516"/>
    <cellStyle name="Separador de milhares 3 3 6 5" xfId="3058"/>
    <cellStyle name="Separador de milhares 3 3 6 6" xfId="3591"/>
    <cellStyle name="Separador de milhares 3 3 6 7" xfId="4157"/>
    <cellStyle name="Separador de milhares 3 3 7" xfId="874"/>
    <cellStyle name="Separador de milhares 3 3 7 2" xfId="1688"/>
    <cellStyle name="Separador de milhares 3 3 7 2 2" xfId="2737"/>
    <cellStyle name="Separador de milhares 3 3 7 2 3" xfId="3279"/>
    <cellStyle name="Separador de milhares 3 3 7 2 4" xfId="3846"/>
    <cellStyle name="Separador de milhares 3 3 7 2 5" xfId="4384"/>
    <cellStyle name="Separador de milhares 3 3 8" xfId="1011"/>
    <cellStyle name="Separador de milhares 3 3 8 2" xfId="2558"/>
    <cellStyle name="Separador de milhares 3 3 8 3" xfId="3100"/>
    <cellStyle name="Separador de milhares 3 3 8 4" xfId="3642"/>
    <cellStyle name="Separador de milhares 3 3 8 5" xfId="4204"/>
    <cellStyle name="Separador de milhares 3 3 9" xfId="2331"/>
    <cellStyle name="Separador de milhares 3 3 9 2" xfId="2890"/>
    <cellStyle name="Separador de milhares 3 4" xfId="124"/>
    <cellStyle name="Separador de milhares 3 4 10" xfId="2373"/>
    <cellStyle name="Separador de milhares 3 4 2" xfId="193"/>
    <cellStyle name="Separador de milhares 3 4 2 10" xfId="3452"/>
    <cellStyle name="Separador de milhares 3 4 2 11" xfId="4035"/>
    <cellStyle name="Separador de milhares 3 4 2 2" xfId="363"/>
    <cellStyle name="Separador de milhares 3 4 2 2 2" xfId="1880"/>
    <cellStyle name="Separador de milhares 3 4 2 2 2 2" xfId="2782"/>
    <cellStyle name="Separador de milhares 3 4 2 2 2 3" xfId="3324"/>
    <cellStyle name="Separador de milhares 3 4 2 2 2 4" xfId="3898"/>
    <cellStyle name="Separador de milhares 3 4 2 2 2 5" xfId="4430"/>
    <cellStyle name="Separador de milhares 3 4 2 2 3" xfId="1213"/>
    <cellStyle name="Separador de milhares 3 4 2 2 3 2" xfId="2613"/>
    <cellStyle name="Separador de milhares 3 4 2 2 3 3" xfId="3155"/>
    <cellStyle name="Separador de milhares 3 4 2 2 3 4" xfId="3705"/>
    <cellStyle name="Separador de milhares 3 4 2 2 3 5" xfId="4259"/>
    <cellStyle name="Separador de milhares 3 4 2 2 4" xfId="2427"/>
    <cellStyle name="Separador de milhares 3 4 2 2 5" xfId="2970"/>
    <cellStyle name="Separador de milhares 3 4 2 2 6" xfId="3491"/>
    <cellStyle name="Separador de milhares 3 4 2 2 7" xfId="4069"/>
    <cellStyle name="Separador de milhares 3 4 2 3" xfId="502"/>
    <cellStyle name="Separador de milhares 3 4 2 3 2" xfId="2008"/>
    <cellStyle name="Separador de milhares 3 4 2 3 2 2" xfId="2813"/>
    <cellStyle name="Separador de milhares 3 4 2 3 2 3" xfId="3355"/>
    <cellStyle name="Separador de milhares 3 4 2 3 2 4" xfId="3933"/>
    <cellStyle name="Separador de milhares 3 4 2 3 2 5" xfId="4461"/>
    <cellStyle name="Separador de milhares 3 4 2 3 3" xfId="1349"/>
    <cellStyle name="Separador de milhares 3 4 2 3 3 2" xfId="2651"/>
    <cellStyle name="Separador de milhares 3 4 2 3 3 3" xfId="3193"/>
    <cellStyle name="Separador de milhares 3 4 2 3 3 4" xfId="3748"/>
    <cellStyle name="Separador de milhares 3 4 2 3 3 5" xfId="4297"/>
    <cellStyle name="Separador de milhares 3 4 2 3 4" xfId="2466"/>
    <cellStyle name="Separador de milhares 3 4 2 3 5" xfId="3008"/>
    <cellStyle name="Separador de milhares 3 4 2 3 6" xfId="3534"/>
    <cellStyle name="Separador de milhares 3 4 2 3 7" xfId="4107"/>
    <cellStyle name="Separador de milhares 3 4 2 4" xfId="637"/>
    <cellStyle name="Separador de milhares 3 4 2 4 2" xfId="2137"/>
    <cellStyle name="Separador de milhares 3 4 2 4 2 2" xfId="2844"/>
    <cellStyle name="Separador de milhares 3 4 2 4 2 3" xfId="3386"/>
    <cellStyle name="Separador de milhares 3 4 2 4 2 4" xfId="3968"/>
    <cellStyle name="Separador de milhares 3 4 2 4 2 5" xfId="4493"/>
    <cellStyle name="Separador de milhares 3 4 2 4 3" xfId="1484"/>
    <cellStyle name="Separador de milhares 3 4 2 4 3 2" xfId="2687"/>
    <cellStyle name="Separador de milhares 3 4 2 4 3 3" xfId="3229"/>
    <cellStyle name="Separador de milhares 3 4 2 4 3 4" xfId="3789"/>
    <cellStyle name="Separador de milhares 3 4 2 4 3 5" xfId="4334"/>
    <cellStyle name="Separador de milhares 3 4 2 4 4" xfId="2502"/>
    <cellStyle name="Separador de milhares 3 4 2 4 5" xfId="3044"/>
    <cellStyle name="Separador de milhares 3 4 2 4 6" xfId="3575"/>
    <cellStyle name="Separador de milhares 3 4 2 4 7" xfId="4143"/>
    <cellStyle name="Separador de milhares 3 4 2 5" xfId="769"/>
    <cellStyle name="Separador de milhares 3 4 2 5 2" xfId="2264"/>
    <cellStyle name="Separador de milhares 3 4 2 5 2 2" xfId="2874"/>
    <cellStyle name="Separador de milhares 3 4 2 5 2 3" xfId="3416"/>
    <cellStyle name="Separador de milhares 3 4 2 5 2 4" xfId="4002"/>
    <cellStyle name="Separador de milhares 3 4 2 5 2 5" xfId="4524"/>
    <cellStyle name="Separador de milhares 3 4 2 5 3" xfId="1616"/>
    <cellStyle name="Separador de milhares 3 4 2 5 3 2" xfId="2722"/>
    <cellStyle name="Separador de milhares 3 4 2 5 3 3" xfId="3264"/>
    <cellStyle name="Separador de milhares 3 4 2 5 3 4" xfId="3828"/>
    <cellStyle name="Separador de milhares 3 4 2 5 3 5" xfId="4369"/>
    <cellStyle name="Separador de milhares 3 4 2 5 4" xfId="2537"/>
    <cellStyle name="Separador de milhares 3 4 2 5 5" xfId="3079"/>
    <cellStyle name="Separador de milhares 3 4 2 5 6" xfId="3614"/>
    <cellStyle name="Separador de milhares 3 4 2 5 7" xfId="4178"/>
    <cellStyle name="Separador de milhares 3 4 2 6" xfId="1755"/>
    <cellStyle name="Separador de milhares 3 4 2 6 2" xfId="2753"/>
    <cellStyle name="Separador de milhares 3 4 2 6 3" xfId="3295"/>
    <cellStyle name="Separador de milhares 3 4 2 6 4" xfId="3865"/>
    <cellStyle name="Separador de milhares 3 4 2 6 5" xfId="4400"/>
    <cellStyle name="Separador de milhares 3 4 2 7" xfId="1082"/>
    <cellStyle name="Separador de milhares 3 4 2 7 2" xfId="2579"/>
    <cellStyle name="Separador de milhares 3 4 2 7 3" xfId="3121"/>
    <cellStyle name="Separador de milhares 3 4 2 7 4" xfId="3666"/>
    <cellStyle name="Separador de milhares 3 4 2 7 5" xfId="4225"/>
    <cellStyle name="Separador de milhares 3 4 2 8" xfId="2393"/>
    <cellStyle name="Separador de milhares 3 4 2 9" xfId="2936"/>
    <cellStyle name="Separador de milhares 3 4 3" xfId="293"/>
    <cellStyle name="Separador de milhares 3 4 3 2" xfId="1816"/>
    <cellStyle name="Separador de milhares 3 4 3 2 2" xfId="2767"/>
    <cellStyle name="Separador de milhares 3 4 3 2 3" xfId="3309"/>
    <cellStyle name="Separador de milhares 3 4 3 2 4" xfId="3881"/>
    <cellStyle name="Separador de milhares 3 4 3 2 5" xfId="4414"/>
    <cellStyle name="Separador de milhares 3 4 3 3" xfId="1143"/>
    <cellStyle name="Separador de milhares 3 4 3 3 2" xfId="2593"/>
    <cellStyle name="Separador de milhares 3 4 3 3 3" xfId="3135"/>
    <cellStyle name="Separador de milhares 3 4 3 3 4" xfId="3682"/>
    <cellStyle name="Separador de milhares 3 4 3 3 5" xfId="4239"/>
    <cellStyle name="Separador de milhares 3 4 3 4" xfId="2407"/>
    <cellStyle name="Separador de milhares 3 4 3 5" xfId="2950"/>
    <cellStyle name="Separador de milhares 3 4 3 6" xfId="3468"/>
    <cellStyle name="Separador de milhares 3 4 3 7" xfId="4049"/>
    <cellStyle name="Separador de milhares 3 4 4" xfId="432"/>
    <cellStyle name="Separador de milhares 3 4 4 2" xfId="1944"/>
    <cellStyle name="Separador de milhares 3 4 4 2 2" xfId="2798"/>
    <cellStyle name="Separador de milhares 3 4 4 2 3" xfId="3340"/>
    <cellStyle name="Separador de milhares 3 4 4 2 4" xfId="3916"/>
    <cellStyle name="Separador de milhares 3 4 4 2 5" xfId="4446"/>
    <cellStyle name="Separador de milhares 3 4 4 3" xfId="1279"/>
    <cellStyle name="Separador de milhares 3 4 4 3 2" xfId="2631"/>
    <cellStyle name="Separador de milhares 3 4 4 3 3" xfId="3173"/>
    <cellStyle name="Separador de milhares 3 4 4 3 4" xfId="3725"/>
    <cellStyle name="Separador de milhares 3 4 4 3 5" xfId="4277"/>
    <cellStyle name="Separador de milhares 3 4 4 4" xfId="2446"/>
    <cellStyle name="Separador de milhares 3 4 4 5" xfId="2988"/>
    <cellStyle name="Separador de milhares 3 4 4 6" xfId="3511"/>
    <cellStyle name="Separador de milhares 3 4 4 7" xfId="4087"/>
    <cellStyle name="Separador de milhares 3 4 5" xfId="567"/>
    <cellStyle name="Separador de milhares 3 4 5 2" xfId="2073"/>
    <cellStyle name="Separador de milhares 3 4 5 2 2" xfId="2829"/>
    <cellStyle name="Separador de milhares 3 4 5 2 3" xfId="3371"/>
    <cellStyle name="Separador de milhares 3 4 5 2 4" xfId="3951"/>
    <cellStyle name="Separador de milhares 3 4 5 2 5" xfId="4477"/>
    <cellStyle name="Separador de milhares 3 4 5 3" xfId="1414"/>
    <cellStyle name="Separador de milhares 3 4 5 3 2" xfId="2667"/>
    <cellStyle name="Separador de milhares 3 4 5 3 3" xfId="3209"/>
    <cellStyle name="Separador de milhares 3 4 5 3 4" xfId="3766"/>
    <cellStyle name="Separador de milhares 3 4 5 3 5" xfId="4314"/>
    <cellStyle name="Separador de milhares 3 4 5 4" xfId="2482"/>
    <cellStyle name="Separador de milhares 3 4 5 5" xfId="3024"/>
    <cellStyle name="Separador de milhares 3 4 5 6" xfId="3552"/>
    <cellStyle name="Separador de milhares 3 4 5 7" xfId="4123"/>
    <cellStyle name="Separador de milhares 3 4 6" xfId="700"/>
    <cellStyle name="Separador de milhares 3 4 6 2" xfId="2200"/>
    <cellStyle name="Separador de milhares 3 4 6 2 2" xfId="2859"/>
    <cellStyle name="Separador de milhares 3 4 6 2 3" xfId="3401"/>
    <cellStyle name="Separador de milhares 3 4 6 2 4" xfId="3985"/>
    <cellStyle name="Separador de milhares 3 4 6 2 5" xfId="4509"/>
    <cellStyle name="Separador de milhares 3 4 6 3" xfId="1547"/>
    <cellStyle name="Separador de milhares 3 4 6 3 2" xfId="2702"/>
    <cellStyle name="Separador de milhares 3 4 6 3 3" xfId="3244"/>
    <cellStyle name="Separador de milhares 3 4 6 3 4" xfId="3806"/>
    <cellStyle name="Separador de milhares 3 4 6 3 5" xfId="4349"/>
    <cellStyle name="Separador de milhares 3 4 6 4" xfId="2517"/>
    <cellStyle name="Separador de milhares 3 4 6 5" xfId="3059"/>
    <cellStyle name="Separador de milhares 3 4 6 6" xfId="3592"/>
    <cellStyle name="Separador de milhares 3 4 6 7" xfId="4158"/>
    <cellStyle name="Separador de milhares 3 4 7" xfId="875"/>
    <cellStyle name="Separador de milhares 3 4 7 2" xfId="1689"/>
    <cellStyle name="Separador de milhares 3 4 7 2 2" xfId="2738"/>
    <cellStyle name="Separador de milhares 3 4 7 2 3" xfId="3280"/>
    <cellStyle name="Separador de milhares 3 4 7 2 4" xfId="3847"/>
    <cellStyle name="Separador de milhares 3 4 7 2 5" xfId="4385"/>
    <cellStyle name="Separador de milhares 3 4 8" xfId="1012"/>
    <cellStyle name="Separador de milhares 3 4 8 2" xfId="2559"/>
    <cellStyle name="Separador de milhares 3 4 8 3" xfId="3101"/>
    <cellStyle name="Separador de milhares 3 4 8 4" xfId="3643"/>
    <cellStyle name="Separador de milhares 3 4 8 5" xfId="4205"/>
    <cellStyle name="Separador de milhares 3 4 9" xfId="2333"/>
    <cellStyle name="Separador de milhares 3 4 9 2" xfId="2892"/>
    <cellStyle name="Separador de milhares 3 5" xfId="148"/>
    <cellStyle name="Separador de milhares 3 5 10" xfId="2928"/>
    <cellStyle name="Separador de milhares 3 5 11" xfId="3442"/>
    <cellStyle name="Separador de milhares 3 5 12" xfId="4026"/>
    <cellStyle name="Separador de milhares 3 5 2" xfId="318"/>
    <cellStyle name="Separador de milhares 3 5 2 2" xfId="1837"/>
    <cellStyle name="Separador de milhares 3 5 2 2 2" xfId="2776"/>
    <cellStyle name="Separador de milhares 3 5 2 2 3" xfId="3318"/>
    <cellStyle name="Separador de milhares 3 5 2 2 4" xfId="3890"/>
    <cellStyle name="Separador de milhares 3 5 2 2 5" xfId="4424"/>
    <cellStyle name="Separador de milhares 3 5 2 3" xfId="1168"/>
    <cellStyle name="Separador de milhares 3 5 2 3 2" xfId="2605"/>
    <cellStyle name="Separador de milhares 3 5 2 3 3" xfId="3147"/>
    <cellStyle name="Separador de milhares 3 5 2 3 4" xfId="3695"/>
    <cellStyle name="Separador de milhares 3 5 2 3 5" xfId="4251"/>
    <cellStyle name="Separador de milhares 3 5 2 4" xfId="2419"/>
    <cellStyle name="Separador de milhares 3 5 2 5" xfId="2962"/>
    <cellStyle name="Separador de milhares 3 5 2 6" xfId="3481"/>
    <cellStyle name="Separador de milhares 3 5 2 7" xfId="4061"/>
    <cellStyle name="Separador de milhares 3 5 3" xfId="457"/>
    <cellStyle name="Separador de milhares 3 5 3 2" xfId="1965"/>
    <cellStyle name="Separador de milhares 3 5 3 2 2" xfId="2807"/>
    <cellStyle name="Separador de milhares 3 5 3 2 3" xfId="3349"/>
    <cellStyle name="Separador de milhares 3 5 3 2 4" xfId="3925"/>
    <cellStyle name="Separador de milhares 3 5 3 2 5" xfId="4455"/>
    <cellStyle name="Separador de milhares 3 5 3 3" xfId="1304"/>
    <cellStyle name="Separador de milhares 3 5 3 3 2" xfId="2643"/>
    <cellStyle name="Separador de milhares 3 5 3 3 3" xfId="3185"/>
    <cellStyle name="Separador de milhares 3 5 3 3 4" xfId="3738"/>
    <cellStyle name="Separador de milhares 3 5 3 3 5" xfId="4289"/>
    <cellStyle name="Separador de milhares 3 5 3 4" xfId="2458"/>
    <cellStyle name="Separador de milhares 3 5 3 5" xfId="3000"/>
    <cellStyle name="Separador de milhares 3 5 3 6" xfId="3524"/>
    <cellStyle name="Separador de milhares 3 5 3 7" xfId="4099"/>
    <cellStyle name="Separador de milhares 3 5 4" xfId="592"/>
    <cellStyle name="Separador de milhares 3 5 4 2" xfId="2094"/>
    <cellStyle name="Separador de milhares 3 5 4 2 2" xfId="2838"/>
    <cellStyle name="Separador de milhares 3 5 4 2 3" xfId="3380"/>
    <cellStyle name="Separador de milhares 3 5 4 2 4" xfId="3960"/>
    <cellStyle name="Separador de milhares 3 5 4 2 5" xfId="4486"/>
    <cellStyle name="Separador de milhares 3 5 4 3" xfId="1439"/>
    <cellStyle name="Separador de milhares 3 5 4 3 2" xfId="2679"/>
    <cellStyle name="Separador de milhares 3 5 4 3 3" xfId="3221"/>
    <cellStyle name="Separador de milhares 3 5 4 3 4" xfId="3779"/>
    <cellStyle name="Separador de milhares 3 5 4 3 5" xfId="4326"/>
    <cellStyle name="Separador de milhares 3 5 4 4" xfId="2494"/>
    <cellStyle name="Separador de milhares 3 5 4 5" xfId="3036"/>
    <cellStyle name="Separador de milhares 3 5 4 6" xfId="3565"/>
    <cellStyle name="Separador de milhares 3 5 4 7" xfId="4135"/>
    <cellStyle name="Separador de milhares 3 5 5" xfId="724"/>
    <cellStyle name="Separador de milhares 3 5 5 2" xfId="2221"/>
    <cellStyle name="Separador de milhares 3 5 5 2 2" xfId="2868"/>
    <cellStyle name="Separador de milhares 3 5 5 2 3" xfId="3410"/>
    <cellStyle name="Separador de milhares 3 5 5 2 4" xfId="3994"/>
    <cellStyle name="Separador de milhares 3 5 5 2 5" xfId="4518"/>
    <cellStyle name="Separador de milhares 3 5 5 3" xfId="1571"/>
    <cellStyle name="Separador de milhares 3 5 5 3 2" xfId="2714"/>
    <cellStyle name="Separador de milhares 3 5 5 3 3" xfId="3256"/>
    <cellStyle name="Separador de milhares 3 5 5 3 4" xfId="3818"/>
    <cellStyle name="Separador de milhares 3 5 5 3 5" xfId="4361"/>
    <cellStyle name="Separador de milhares 3 5 5 4" xfId="2529"/>
    <cellStyle name="Separador de milhares 3 5 5 5" xfId="3071"/>
    <cellStyle name="Separador de milhares 3 5 5 6" xfId="3604"/>
    <cellStyle name="Separador de milhares 3 5 5 7" xfId="4170"/>
    <cellStyle name="Separador de milhares 3 5 6" xfId="1712"/>
    <cellStyle name="Separador de milhares 3 5 6 2" xfId="2747"/>
    <cellStyle name="Separador de milhares 3 5 6 3" xfId="3289"/>
    <cellStyle name="Separador de milhares 3 5 6 4" xfId="3857"/>
    <cellStyle name="Separador de milhares 3 5 6 5" xfId="4394"/>
    <cellStyle name="Separador de milhares 3 5 7" xfId="1037"/>
    <cellStyle name="Separador de milhares 3 5 7 2" xfId="2571"/>
    <cellStyle name="Separador de milhares 3 5 7 3" xfId="3113"/>
    <cellStyle name="Separador de milhares 3 5 7 4" xfId="3656"/>
    <cellStyle name="Separador de milhares 3 5 7 5" xfId="4217"/>
    <cellStyle name="Separador de milhares 3 5 8" xfId="2334"/>
    <cellStyle name="Separador de milhares 3 5 8 2" xfId="2893"/>
    <cellStyle name="Separador de milhares 3 5 9" xfId="2385"/>
    <cellStyle name="Separador de milhares 3 6" xfId="250"/>
    <cellStyle name="Separador de milhares 3 6 2" xfId="1773"/>
    <cellStyle name="Separador de milhares 3 6 2 2" xfId="2761"/>
    <cellStyle name="Separador de milhares 3 6 2 3" xfId="3303"/>
    <cellStyle name="Separador de milhares 3 6 2 4" xfId="3873"/>
    <cellStyle name="Separador de milhares 3 6 2 5" xfId="4408"/>
    <cellStyle name="Separador de milhares 3 6 3" xfId="1100"/>
    <cellStyle name="Separador de milhares 3 6 3 2" xfId="2587"/>
    <cellStyle name="Separador de milhares 3 6 3 3" xfId="3129"/>
    <cellStyle name="Separador de milhares 3 6 3 4" xfId="3674"/>
    <cellStyle name="Separador de milhares 3 6 3 5" xfId="4233"/>
    <cellStyle name="Separador de milhares 3 6 4" xfId="2401"/>
    <cellStyle name="Separador de milhares 3 6 5" xfId="2944"/>
    <cellStyle name="Separador de milhares 3 6 6" xfId="3460"/>
    <cellStyle name="Separador de milhares 3 6 7" xfId="4043"/>
    <cellStyle name="Separador de milhares 3 7" xfId="389"/>
    <cellStyle name="Separador de milhares 3 7 2" xfId="1901"/>
    <cellStyle name="Separador de milhares 3 7 2 2" xfId="2792"/>
    <cellStyle name="Separador de milhares 3 7 2 3" xfId="3334"/>
    <cellStyle name="Separador de milhares 3 7 2 4" xfId="3908"/>
    <cellStyle name="Separador de milhares 3 7 2 5" xfId="4440"/>
    <cellStyle name="Separador de milhares 3 7 3" xfId="1236"/>
    <cellStyle name="Separador de milhares 3 7 3 2" xfId="2625"/>
    <cellStyle name="Separador de milhares 3 7 3 3" xfId="3167"/>
    <cellStyle name="Separador de milhares 3 7 3 4" xfId="3717"/>
    <cellStyle name="Separador de milhares 3 7 3 5" xfId="4271"/>
    <cellStyle name="Separador de milhares 3 7 4" xfId="2440"/>
    <cellStyle name="Separador de milhares 3 7 5" xfId="2982"/>
    <cellStyle name="Separador de milhares 3 7 6" xfId="3503"/>
    <cellStyle name="Separador de milhares 3 7 7" xfId="4081"/>
    <cellStyle name="Separador de milhares 3 8" xfId="524"/>
    <cellStyle name="Separador de milhares 3 8 2" xfId="2030"/>
    <cellStyle name="Separador de milhares 3 8 2 2" xfId="2823"/>
    <cellStyle name="Separador de milhares 3 8 2 3" xfId="3365"/>
    <cellStyle name="Separador de milhares 3 8 2 4" xfId="3943"/>
    <cellStyle name="Separador de milhares 3 8 2 5" xfId="4471"/>
    <cellStyle name="Separador de milhares 3 8 3" xfId="1371"/>
    <cellStyle name="Separador de milhares 3 8 3 2" xfId="2661"/>
    <cellStyle name="Separador de milhares 3 8 3 3" xfId="3203"/>
    <cellStyle name="Separador de milhares 3 8 3 4" xfId="3758"/>
    <cellStyle name="Separador de milhares 3 8 3 5" xfId="4307"/>
    <cellStyle name="Separador de milhares 3 8 4" xfId="2476"/>
    <cellStyle name="Separador de milhares 3 8 5" xfId="3018"/>
    <cellStyle name="Separador de milhares 3 8 6" xfId="3544"/>
    <cellStyle name="Separador de milhares 3 8 7" xfId="4117"/>
    <cellStyle name="Separador de milhares 3 9" xfId="657"/>
    <cellStyle name="Separador de milhares 3 9 2" xfId="2157"/>
    <cellStyle name="Separador de milhares 3 9 2 2" xfId="2853"/>
    <cellStyle name="Separador de milhares 3 9 2 3" xfId="3395"/>
    <cellStyle name="Separador de milhares 3 9 2 4" xfId="3977"/>
    <cellStyle name="Separador de milhares 3 9 2 5" xfId="4502"/>
    <cellStyle name="Separador de milhares 3 9 3" xfId="1504"/>
    <cellStyle name="Separador de milhares 3 9 3 2" xfId="2696"/>
    <cellStyle name="Separador de milhares 3 9 3 3" xfId="3238"/>
    <cellStyle name="Separador de milhares 3 9 3 4" xfId="3798"/>
    <cellStyle name="Separador de milhares 3 9 3 5" xfId="4343"/>
    <cellStyle name="Separador de milhares 3 9 4" xfId="2511"/>
    <cellStyle name="Separador de milhares 3 9 5" xfId="3053"/>
    <cellStyle name="Separador de milhares 3 9 6" xfId="3584"/>
    <cellStyle name="Separador de milhares 3 9 7" xfId="4152"/>
    <cellStyle name="Separador de milhares 4" xfId="84"/>
    <cellStyle name="Separador de milhares 4 10" xfId="974"/>
    <cellStyle name="Separador de milhares 4 10 2" xfId="2555"/>
    <cellStyle name="Separador de milhares 4 10 3" xfId="3097"/>
    <cellStyle name="Separador de milhares 4 10 4" xfId="3637"/>
    <cellStyle name="Separador de milhares 4 10 5" xfId="4201"/>
    <cellStyle name="Separador de milhares 4 11" xfId="2335"/>
    <cellStyle name="Separador de milhares 4 11 2" xfId="2894"/>
    <cellStyle name="Separador de milhares 4 12" xfId="2369"/>
    <cellStyle name="Separador de milhares 4 13" xfId="2916"/>
    <cellStyle name="Separador de milhares 4 14" xfId="3428"/>
    <cellStyle name="Separador de milhares 4 15" xfId="4014"/>
    <cellStyle name="Separador de milhares 4 2" xfId="125"/>
    <cellStyle name="Separador de milhares 4 2 10" xfId="2374"/>
    <cellStyle name="Separador de milhares 4 2 11" xfId="2919"/>
    <cellStyle name="Separador de milhares 4 2 12" xfId="3433"/>
    <cellStyle name="Separador de milhares 4 2 13" xfId="4017"/>
    <cellStyle name="Separador de milhares 4 2 2" xfId="194"/>
    <cellStyle name="Separador de milhares 4 2 2 10" xfId="3453"/>
    <cellStyle name="Separador de milhares 4 2 2 11" xfId="4036"/>
    <cellStyle name="Separador de milhares 4 2 2 2" xfId="364"/>
    <cellStyle name="Separador de milhares 4 2 2 2 2" xfId="1881"/>
    <cellStyle name="Separador de milhares 4 2 2 2 2 2" xfId="2783"/>
    <cellStyle name="Separador de milhares 4 2 2 2 2 3" xfId="3325"/>
    <cellStyle name="Separador de milhares 4 2 2 2 2 4" xfId="3899"/>
    <cellStyle name="Separador de milhares 4 2 2 2 2 5" xfId="4431"/>
    <cellStyle name="Separador de milhares 4 2 2 2 3" xfId="1214"/>
    <cellStyle name="Separador de milhares 4 2 2 2 3 2" xfId="2614"/>
    <cellStyle name="Separador de milhares 4 2 2 2 3 3" xfId="3156"/>
    <cellStyle name="Separador de milhares 4 2 2 2 3 4" xfId="3706"/>
    <cellStyle name="Separador de milhares 4 2 2 2 3 5" xfId="4260"/>
    <cellStyle name="Separador de milhares 4 2 2 2 4" xfId="2428"/>
    <cellStyle name="Separador de milhares 4 2 2 2 5" xfId="2971"/>
    <cellStyle name="Separador de milhares 4 2 2 2 6" xfId="3492"/>
    <cellStyle name="Separador de milhares 4 2 2 2 7" xfId="4070"/>
    <cellStyle name="Separador de milhares 4 2 2 3" xfId="503"/>
    <cellStyle name="Separador de milhares 4 2 2 3 2" xfId="2009"/>
    <cellStyle name="Separador de milhares 4 2 2 3 2 2" xfId="2814"/>
    <cellStyle name="Separador de milhares 4 2 2 3 2 3" xfId="3356"/>
    <cellStyle name="Separador de milhares 4 2 2 3 2 4" xfId="3934"/>
    <cellStyle name="Separador de milhares 4 2 2 3 2 5" xfId="4462"/>
    <cellStyle name="Separador de milhares 4 2 2 3 3" xfId="1350"/>
    <cellStyle name="Separador de milhares 4 2 2 3 3 2" xfId="2652"/>
    <cellStyle name="Separador de milhares 4 2 2 3 3 3" xfId="3194"/>
    <cellStyle name="Separador de milhares 4 2 2 3 3 4" xfId="3749"/>
    <cellStyle name="Separador de milhares 4 2 2 3 3 5" xfId="4298"/>
    <cellStyle name="Separador de milhares 4 2 2 3 4" xfId="2467"/>
    <cellStyle name="Separador de milhares 4 2 2 3 5" xfId="3009"/>
    <cellStyle name="Separador de milhares 4 2 2 3 6" xfId="3535"/>
    <cellStyle name="Separador de milhares 4 2 2 3 7" xfId="4108"/>
    <cellStyle name="Separador de milhares 4 2 2 4" xfId="638"/>
    <cellStyle name="Separador de milhares 4 2 2 4 2" xfId="2138"/>
    <cellStyle name="Separador de milhares 4 2 2 4 2 2" xfId="2845"/>
    <cellStyle name="Separador de milhares 4 2 2 4 2 3" xfId="3387"/>
    <cellStyle name="Separador de milhares 4 2 2 4 2 4" xfId="3969"/>
    <cellStyle name="Separador de milhares 4 2 2 4 2 5" xfId="4494"/>
    <cellStyle name="Separador de milhares 4 2 2 4 3" xfId="1485"/>
    <cellStyle name="Separador de milhares 4 2 2 4 3 2" xfId="2688"/>
    <cellStyle name="Separador de milhares 4 2 2 4 3 3" xfId="3230"/>
    <cellStyle name="Separador de milhares 4 2 2 4 3 4" xfId="3790"/>
    <cellStyle name="Separador de milhares 4 2 2 4 3 5" xfId="4335"/>
    <cellStyle name="Separador de milhares 4 2 2 4 4" xfId="2503"/>
    <cellStyle name="Separador de milhares 4 2 2 4 5" xfId="3045"/>
    <cellStyle name="Separador de milhares 4 2 2 4 6" xfId="3576"/>
    <cellStyle name="Separador de milhares 4 2 2 4 7" xfId="4144"/>
    <cellStyle name="Separador de milhares 4 2 2 5" xfId="770"/>
    <cellStyle name="Separador de milhares 4 2 2 5 2" xfId="2265"/>
    <cellStyle name="Separador de milhares 4 2 2 5 2 2" xfId="2875"/>
    <cellStyle name="Separador de milhares 4 2 2 5 2 3" xfId="3417"/>
    <cellStyle name="Separador de milhares 4 2 2 5 2 4" xfId="4003"/>
    <cellStyle name="Separador de milhares 4 2 2 5 2 5" xfId="4525"/>
    <cellStyle name="Separador de milhares 4 2 2 5 3" xfId="1617"/>
    <cellStyle name="Separador de milhares 4 2 2 5 3 2" xfId="2723"/>
    <cellStyle name="Separador de milhares 4 2 2 5 3 3" xfId="3265"/>
    <cellStyle name="Separador de milhares 4 2 2 5 3 4" xfId="3829"/>
    <cellStyle name="Separador de milhares 4 2 2 5 3 5" xfId="4370"/>
    <cellStyle name="Separador de milhares 4 2 2 5 4" xfId="2538"/>
    <cellStyle name="Separador de milhares 4 2 2 5 5" xfId="3080"/>
    <cellStyle name="Separador de milhares 4 2 2 5 6" xfId="3615"/>
    <cellStyle name="Separador de milhares 4 2 2 5 7" xfId="4179"/>
    <cellStyle name="Separador de milhares 4 2 2 6" xfId="1756"/>
    <cellStyle name="Separador de milhares 4 2 2 6 2" xfId="2754"/>
    <cellStyle name="Separador de milhares 4 2 2 6 3" xfId="3296"/>
    <cellStyle name="Separador de milhares 4 2 2 6 4" xfId="3866"/>
    <cellStyle name="Separador de milhares 4 2 2 6 5" xfId="4401"/>
    <cellStyle name="Separador de milhares 4 2 2 7" xfId="1083"/>
    <cellStyle name="Separador de milhares 4 2 2 7 2" xfId="2580"/>
    <cellStyle name="Separador de milhares 4 2 2 7 3" xfId="3122"/>
    <cellStyle name="Separador de milhares 4 2 2 7 4" xfId="3667"/>
    <cellStyle name="Separador de milhares 4 2 2 7 5" xfId="4226"/>
    <cellStyle name="Separador de milhares 4 2 2 8" xfId="2394"/>
    <cellStyle name="Separador de milhares 4 2 2 9" xfId="2937"/>
    <cellStyle name="Separador de milhares 4 2 3" xfId="294"/>
    <cellStyle name="Separador de milhares 4 2 3 2" xfId="1817"/>
    <cellStyle name="Separador de milhares 4 2 3 2 2" xfId="2768"/>
    <cellStyle name="Separador de milhares 4 2 3 2 3" xfId="3310"/>
    <cellStyle name="Separador de milhares 4 2 3 2 4" xfId="3882"/>
    <cellStyle name="Separador de milhares 4 2 3 2 5" xfId="4415"/>
    <cellStyle name="Separador de milhares 4 2 3 3" xfId="1144"/>
    <cellStyle name="Separador de milhares 4 2 3 3 2" xfId="2594"/>
    <cellStyle name="Separador de milhares 4 2 3 3 3" xfId="3136"/>
    <cellStyle name="Separador de milhares 4 2 3 3 4" xfId="3683"/>
    <cellStyle name="Separador de milhares 4 2 3 3 5" xfId="4240"/>
    <cellStyle name="Separador de milhares 4 2 3 4" xfId="2408"/>
    <cellStyle name="Separador de milhares 4 2 3 5" xfId="2951"/>
    <cellStyle name="Separador de milhares 4 2 3 6" xfId="3469"/>
    <cellStyle name="Separador de milhares 4 2 3 7" xfId="4050"/>
    <cellStyle name="Separador de milhares 4 2 4" xfId="433"/>
    <cellStyle name="Separador de milhares 4 2 4 2" xfId="1945"/>
    <cellStyle name="Separador de milhares 4 2 4 2 2" xfId="2799"/>
    <cellStyle name="Separador de milhares 4 2 4 2 3" xfId="3341"/>
    <cellStyle name="Separador de milhares 4 2 4 2 4" xfId="3917"/>
    <cellStyle name="Separador de milhares 4 2 4 2 5" xfId="4447"/>
    <cellStyle name="Separador de milhares 4 2 4 3" xfId="1280"/>
    <cellStyle name="Separador de milhares 4 2 4 3 2" xfId="2632"/>
    <cellStyle name="Separador de milhares 4 2 4 3 3" xfId="3174"/>
    <cellStyle name="Separador de milhares 4 2 4 3 4" xfId="3726"/>
    <cellStyle name="Separador de milhares 4 2 4 3 5" xfId="4278"/>
    <cellStyle name="Separador de milhares 4 2 4 4" xfId="2447"/>
    <cellStyle name="Separador de milhares 4 2 4 5" xfId="2989"/>
    <cellStyle name="Separador de milhares 4 2 4 6" xfId="3512"/>
    <cellStyle name="Separador de milhares 4 2 4 7" xfId="4088"/>
    <cellStyle name="Separador de milhares 4 2 5" xfId="568"/>
    <cellStyle name="Separador de milhares 4 2 5 2" xfId="2074"/>
    <cellStyle name="Separador de milhares 4 2 5 2 2" xfId="2830"/>
    <cellStyle name="Separador de milhares 4 2 5 2 3" xfId="3372"/>
    <cellStyle name="Separador de milhares 4 2 5 2 4" xfId="3952"/>
    <cellStyle name="Separador de milhares 4 2 5 2 5" xfId="4478"/>
    <cellStyle name="Separador de milhares 4 2 5 3" xfId="1415"/>
    <cellStyle name="Separador de milhares 4 2 5 3 2" xfId="2668"/>
    <cellStyle name="Separador de milhares 4 2 5 3 3" xfId="3210"/>
    <cellStyle name="Separador de milhares 4 2 5 3 4" xfId="3767"/>
    <cellStyle name="Separador de milhares 4 2 5 3 5" xfId="4315"/>
    <cellStyle name="Separador de milhares 4 2 5 4" xfId="2483"/>
    <cellStyle name="Separador de milhares 4 2 5 5" xfId="3025"/>
    <cellStyle name="Separador de milhares 4 2 5 6" xfId="3553"/>
    <cellStyle name="Separador de milhares 4 2 5 7" xfId="4124"/>
    <cellStyle name="Separador de milhares 4 2 6" xfId="701"/>
    <cellStyle name="Separador de milhares 4 2 6 2" xfId="2201"/>
    <cellStyle name="Separador de milhares 4 2 6 2 2" xfId="2860"/>
    <cellStyle name="Separador de milhares 4 2 6 2 3" xfId="3402"/>
    <cellStyle name="Separador de milhares 4 2 6 2 4" xfId="3986"/>
    <cellStyle name="Separador de milhares 4 2 6 2 5" xfId="4510"/>
    <cellStyle name="Separador de milhares 4 2 6 3" xfId="1548"/>
    <cellStyle name="Separador de milhares 4 2 6 3 2" xfId="2703"/>
    <cellStyle name="Separador de milhares 4 2 6 3 3" xfId="3245"/>
    <cellStyle name="Separador de milhares 4 2 6 3 4" xfId="3807"/>
    <cellStyle name="Separador de milhares 4 2 6 3 5" xfId="4350"/>
    <cellStyle name="Separador de milhares 4 2 6 4" xfId="2518"/>
    <cellStyle name="Separador de milhares 4 2 6 5" xfId="3060"/>
    <cellStyle name="Separador de milhares 4 2 6 6" xfId="3593"/>
    <cellStyle name="Separador de milhares 4 2 6 7" xfId="4159"/>
    <cellStyle name="Separador de milhares 4 2 7" xfId="877"/>
    <cellStyle name="Separador de milhares 4 2 7 2" xfId="1690"/>
    <cellStyle name="Separador de milhares 4 2 7 2 2" xfId="2739"/>
    <cellStyle name="Separador de milhares 4 2 7 2 3" xfId="3281"/>
    <cellStyle name="Separador de milhares 4 2 7 2 4" xfId="3848"/>
    <cellStyle name="Separador de milhares 4 2 7 2 5" xfId="4386"/>
    <cellStyle name="Separador de milhares 4 2 8" xfId="1013"/>
    <cellStyle name="Separador de milhares 4 2 8 2" xfId="2560"/>
    <cellStyle name="Separador de milhares 4 2 8 3" xfId="3102"/>
    <cellStyle name="Separador de milhares 4 2 8 4" xfId="3644"/>
    <cellStyle name="Separador de milhares 4 2 8 5" xfId="4206"/>
    <cellStyle name="Separador de milhares 4 2 9" xfId="2336"/>
    <cellStyle name="Separador de milhares 4 2 9 2" xfId="2895"/>
    <cellStyle name="Separador de milhares 4 3" xfId="126"/>
    <cellStyle name="Separador de milhares 4 3 10" xfId="2375"/>
    <cellStyle name="Separador de milhares 4 3 11" xfId="2920"/>
    <cellStyle name="Separador de milhares 4 3 12" xfId="3434"/>
    <cellStyle name="Separador de milhares 4 3 13" xfId="4018"/>
    <cellStyle name="Separador de milhares 4 3 2" xfId="195"/>
    <cellStyle name="Separador de milhares 4 3 2 10" xfId="3454"/>
    <cellStyle name="Separador de milhares 4 3 2 11" xfId="4037"/>
    <cellStyle name="Separador de milhares 4 3 2 2" xfId="365"/>
    <cellStyle name="Separador de milhares 4 3 2 2 2" xfId="1882"/>
    <cellStyle name="Separador de milhares 4 3 2 2 2 2" xfId="2784"/>
    <cellStyle name="Separador de milhares 4 3 2 2 2 3" xfId="3326"/>
    <cellStyle name="Separador de milhares 4 3 2 2 2 4" xfId="3900"/>
    <cellStyle name="Separador de milhares 4 3 2 2 2 5" xfId="4432"/>
    <cellStyle name="Separador de milhares 4 3 2 2 3" xfId="1215"/>
    <cellStyle name="Separador de milhares 4 3 2 2 3 2" xfId="2615"/>
    <cellStyle name="Separador de milhares 4 3 2 2 3 3" xfId="3157"/>
    <cellStyle name="Separador de milhares 4 3 2 2 3 4" xfId="3707"/>
    <cellStyle name="Separador de milhares 4 3 2 2 3 5" xfId="4261"/>
    <cellStyle name="Separador de milhares 4 3 2 2 4" xfId="2429"/>
    <cellStyle name="Separador de milhares 4 3 2 2 5" xfId="2972"/>
    <cellStyle name="Separador de milhares 4 3 2 2 6" xfId="3493"/>
    <cellStyle name="Separador de milhares 4 3 2 2 7" xfId="4071"/>
    <cellStyle name="Separador de milhares 4 3 2 3" xfId="504"/>
    <cellStyle name="Separador de milhares 4 3 2 3 2" xfId="2010"/>
    <cellStyle name="Separador de milhares 4 3 2 3 2 2" xfId="2815"/>
    <cellStyle name="Separador de milhares 4 3 2 3 2 3" xfId="3357"/>
    <cellStyle name="Separador de milhares 4 3 2 3 2 4" xfId="3935"/>
    <cellStyle name="Separador de milhares 4 3 2 3 2 5" xfId="4463"/>
    <cellStyle name="Separador de milhares 4 3 2 3 3" xfId="1351"/>
    <cellStyle name="Separador de milhares 4 3 2 3 3 2" xfId="2653"/>
    <cellStyle name="Separador de milhares 4 3 2 3 3 3" xfId="3195"/>
    <cellStyle name="Separador de milhares 4 3 2 3 3 4" xfId="3750"/>
    <cellStyle name="Separador de milhares 4 3 2 3 3 5" xfId="4299"/>
    <cellStyle name="Separador de milhares 4 3 2 3 4" xfId="2468"/>
    <cellStyle name="Separador de milhares 4 3 2 3 5" xfId="3010"/>
    <cellStyle name="Separador de milhares 4 3 2 3 6" xfId="3536"/>
    <cellStyle name="Separador de milhares 4 3 2 3 7" xfId="4109"/>
    <cellStyle name="Separador de milhares 4 3 2 4" xfId="639"/>
    <cellStyle name="Separador de milhares 4 3 2 4 2" xfId="2139"/>
    <cellStyle name="Separador de milhares 4 3 2 4 2 2" xfId="2846"/>
    <cellStyle name="Separador de milhares 4 3 2 4 2 3" xfId="3388"/>
    <cellStyle name="Separador de milhares 4 3 2 4 2 4" xfId="3970"/>
    <cellStyle name="Separador de milhares 4 3 2 4 2 5" xfId="4495"/>
    <cellStyle name="Separador de milhares 4 3 2 4 3" xfId="1486"/>
    <cellStyle name="Separador de milhares 4 3 2 4 3 2" xfId="2689"/>
    <cellStyle name="Separador de milhares 4 3 2 4 3 3" xfId="3231"/>
    <cellStyle name="Separador de milhares 4 3 2 4 3 4" xfId="3791"/>
    <cellStyle name="Separador de milhares 4 3 2 4 3 5" xfId="4336"/>
    <cellStyle name="Separador de milhares 4 3 2 4 4" xfId="2504"/>
    <cellStyle name="Separador de milhares 4 3 2 4 5" xfId="3046"/>
    <cellStyle name="Separador de milhares 4 3 2 4 6" xfId="3577"/>
    <cellStyle name="Separador de milhares 4 3 2 4 7" xfId="4145"/>
    <cellStyle name="Separador de milhares 4 3 2 5" xfId="771"/>
    <cellStyle name="Separador de milhares 4 3 2 5 2" xfId="2266"/>
    <cellStyle name="Separador de milhares 4 3 2 5 2 2" xfId="2876"/>
    <cellStyle name="Separador de milhares 4 3 2 5 2 3" xfId="3418"/>
    <cellStyle name="Separador de milhares 4 3 2 5 2 4" xfId="4004"/>
    <cellStyle name="Separador de milhares 4 3 2 5 2 5" xfId="4526"/>
    <cellStyle name="Separador de milhares 4 3 2 5 3" xfId="1618"/>
    <cellStyle name="Separador de milhares 4 3 2 5 3 2" xfId="2724"/>
    <cellStyle name="Separador de milhares 4 3 2 5 3 3" xfId="3266"/>
    <cellStyle name="Separador de milhares 4 3 2 5 3 4" xfId="3830"/>
    <cellStyle name="Separador de milhares 4 3 2 5 3 5" xfId="4371"/>
    <cellStyle name="Separador de milhares 4 3 2 5 4" xfId="2539"/>
    <cellStyle name="Separador de milhares 4 3 2 5 5" xfId="3081"/>
    <cellStyle name="Separador de milhares 4 3 2 5 6" xfId="3616"/>
    <cellStyle name="Separador de milhares 4 3 2 5 7" xfId="4180"/>
    <cellStyle name="Separador de milhares 4 3 2 6" xfId="1757"/>
    <cellStyle name="Separador de milhares 4 3 2 6 2" xfId="2755"/>
    <cellStyle name="Separador de milhares 4 3 2 6 3" xfId="3297"/>
    <cellStyle name="Separador de milhares 4 3 2 6 4" xfId="3867"/>
    <cellStyle name="Separador de milhares 4 3 2 6 5" xfId="4402"/>
    <cellStyle name="Separador de milhares 4 3 2 7" xfId="1084"/>
    <cellStyle name="Separador de milhares 4 3 2 7 2" xfId="2581"/>
    <cellStyle name="Separador de milhares 4 3 2 7 3" xfId="3123"/>
    <cellStyle name="Separador de milhares 4 3 2 7 4" xfId="3668"/>
    <cellStyle name="Separador de milhares 4 3 2 7 5" xfId="4227"/>
    <cellStyle name="Separador de milhares 4 3 2 8" xfId="2395"/>
    <cellStyle name="Separador de milhares 4 3 2 9" xfId="2938"/>
    <cellStyle name="Separador de milhares 4 3 3" xfId="295"/>
    <cellStyle name="Separador de milhares 4 3 3 2" xfId="1818"/>
    <cellStyle name="Separador de milhares 4 3 3 2 2" xfId="2769"/>
    <cellStyle name="Separador de milhares 4 3 3 2 3" xfId="3311"/>
    <cellStyle name="Separador de milhares 4 3 3 2 4" xfId="3883"/>
    <cellStyle name="Separador de milhares 4 3 3 2 5" xfId="4416"/>
    <cellStyle name="Separador de milhares 4 3 3 3" xfId="1145"/>
    <cellStyle name="Separador de milhares 4 3 3 3 2" xfId="2595"/>
    <cellStyle name="Separador de milhares 4 3 3 3 3" xfId="3137"/>
    <cellStyle name="Separador de milhares 4 3 3 3 4" xfId="3684"/>
    <cellStyle name="Separador de milhares 4 3 3 3 5" xfId="4241"/>
    <cellStyle name="Separador de milhares 4 3 3 4" xfId="2409"/>
    <cellStyle name="Separador de milhares 4 3 3 5" xfId="2952"/>
    <cellStyle name="Separador de milhares 4 3 3 6" xfId="3470"/>
    <cellStyle name="Separador de milhares 4 3 3 7" xfId="4051"/>
    <cellStyle name="Separador de milhares 4 3 4" xfId="434"/>
    <cellStyle name="Separador de milhares 4 3 4 2" xfId="1946"/>
    <cellStyle name="Separador de milhares 4 3 4 2 2" xfId="2800"/>
    <cellStyle name="Separador de milhares 4 3 4 2 3" xfId="3342"/>
    <cellStyle name="Separador de milhares 4 3 4 2 4" xfId="3918"/>
    <cellStyle name="Separador de milhares 4 3 4 2 5" xfId="4448"/>
    <cellStyle name="Separador de milhares 4 3 4 3" xfId="1281"/>
    <cellStyle name="Separador de milhares 4 3 4 3 2" xfId="2633"/>
    <cellStyle name="Separador de milhares 4 3 4 3 3" xfId="3175"/>
    <cellStyle name="Separador de milhares 4 3 4 3 4" xfId="3727"/>
    <cellStyle name="Separador de milhares 4 3 4 3 5" xfId="4279"/>
    <cellStyle name="Separador de milhares 4 3 4 4" xfId="2448"/>
    <cellStyle name="Separador de milhares 4 3 4 5" xfId="2990"/>
    <cellStyle name="Separador de milhares 4 3 4 6" xfId="3513"/>
    <cellStyle name="Separador de milhares 4 3 4 7" xfId="4089"/>
    <cellStyle name="Separador de milhares 4 3 5" xfId="569"/>
    <cellStyle name="Separador de milhares 4 3 5 2" xfId="2075"/>
    <cellStyle name="Separador de milhares 4 3 5 2 2" xfId="2831"/>
    <cellStyle name="Separador de milhares 4 3 5 2 3" xfId="3373"/>
    <cellStyle name="Separador de milhares 4 3 5 2 4" xfId="3953"/>
    <cellStyle name="Separador de milhares 4 3 5 2 5" xfId="4479"/>
    <cellStyle name="Separador de milhares 4 3 5 3" xfId="1416"/>
    <cellStyle name="Separador de milhares 4 3 5 3 2" xfId="2669"/>
    <cellStyle name="Separador de milhares 4 3 5 3 3" xfId="3211"/>
    <cellStyle name="Separador de milhares 4 3 5 3 4" xfId="3768"/>
    <cellStyle name="Separador de milhares 4 3 5 3 5" xfId="4316"/>
    <cellStyle name="Separador de milhares 4 3 5 4" xfId="2484"/>
    <cellStyle name="Separador de milhares 4 3 5 5" xfId="3026"/>
    <cellStyle name="Separador de milhares 4 3 5 6" xfId="3554"/>
    <cellStyle name="Separador de milhares 4 3 5 7" xfId="4125"/>
    <cellStyle name="Separador de milhares 4 3 6" xfId="702"/>
    <cellStyle name="Separador de milhares 4 3 6 2" xfId="2202"/>
    <cellStyle name="Separador de milhares 4 3 6 2 2" xfId="2861"/>
    <cellStyle name="Separador de milhares 4 3 6 2 3" xfId="3403"/>
    <cellStyle name="Separador de milhares 4 3 6 2 4" xfId="3987"/>
    <cellStyle name="Separador de milhares 4 3 6 2 5" xfId="4511"/>
    <cellStyle name="Separador de milhares 4 3 6 3" xfId="1549"/>
    <cellStyle name="Separador de milhares 4 3 6 3 2" xfId="2704"/>
    <cellStyle name="Separador de milhares 4 3 6 3 3" xfId="3246"/>
    <cellStyle name="Separador de milhares 4 3 6 3 4" xfId="3808"/>
    <cellStyle name="Separador de milhares 4 3 6 3 5" xfId="4351"/>
    <cellStyle name="Separador de milhares 4 3 6 4" xfId="2519"/>
    <cellStyle name="Separador de milhares 4 3 6 5" xfId="3061"/>
    <cellStyle name="Separador de milhares 4 3 6 6" xfId="3594"/>
    <cellStyle name="Separador de milhares 4 3 6 7" xfId="4160"/>
    <cellStyle name="Separador de milhares 4 3 7" xfId="878"/>
    <cellStyle name="Separador de milhares 4 3 7 2" xfId="1691"/>
    <cellStyle name="Separador de milhares 4 3 7 2 2" xfId="2740"/>
    <cellStyle name="Separador de milhares 4 3 7 2 3" xfId="3282"/>
    <cellStyle name="Separador de milhares 4 3 7 2 4" xfId="3849"/>
    <cellStyle name="Separador de milhares 4 3 7 2 5" xfId="4387"/>
    <cellStyle name="Separador de milhares 4 3 8" xfId="1014"/>
    <cellStyle name="Separador de milhares 4 3 8 2" xfId="2561"/>
    <cellStyle name="Separador de milhares 4 3 8 3" xfId="3103"/>
    <cellStyle name="Separador de milhares 4 3 8 4" xfId="3645"/>
    <cellStyle name="Separador de milhares 4 3 8 5" xfId="4207"/>
    <cellStyle name="Separador de milhares 4 3 9" xfId="2337"/>
    <cellStyle name="Separador de milhares 4 3 9 2" xfId="2896"/>
    <cellStyle name="Separador de milhares 4 4" xfId="155"/>
    <cellStyle name="Separador de milhares 4 4 10" xfId="2932"/>
    <cellStyle name="Separador de milhares 4 4 11" xfId="3446"/>
    <cellStyle name="Separador de milhares 4 4 12" xfId="4030"/>
    <cellStyle name="Separador de milhares 4 4 2" xfId="325"/>
    <cellStyle name="Separador de milhares 4 4 2 2" xfId="1842"/>
    <cellStyle name="Separador de milhares 4 4 2 2 2" xfId="2778"/>
    <cellStyle name="Separador de milhares 4 4 2 2 3" xfId="3320"/>
    <cellStyle name="Separador de milhares 4 4 2 2 4" xfId="3892"/>
    <cellStyle name="Separador de milhares 4 4 2 2 5" xfId="4426"/>
    <cellStyle name="Separador de milhares 4 4 2 3" xfId="1175"/>
    <cellStyle name="Separador de milhares 4 4 2 3 2" xfId="2609"/>
    <cellStyle name="Separador de milhares 4 4 2 3 3" xfId="3151"/>
    <cellStyle name="Separador de milhares 4 4 2 3 4" xfId="3699"/>
    <cellStyle name="Separador de milhares 4 4 2 3 5" xfId="4255"/>
    <cellStyle name="Separador de milhares 4 4 2 4" xfId="2423"/>
    <cellStyle name="Separador de milhares 4 4 2 5" xfId="2966"/>
    <cellStyle name="Separador de milhares 4 4 2 6" xfId="3485"/>
    <cellStyle name="Separador de milhares 4 4 2 7" xfId="4065"/>
    <cellStyle name="Separador de milhares 4 4 3" xfId="464"/>
    <cellStyle name="Separador de milhares 4 4 3 2" xfId="1970"/>
    <cellStyle name="Separador de milhares 4 4 3 2 2" xfId="2809"/>
    <cellStyle name="Separador de milhares 4 4 3 2 3" xfId="3351"/>
    <cellStyle name="Separador de milhares 4 4 3 2 4" xfId="3927"/>
    <cellStyle name="Separador de milhares 4 4 3 2 5" xfId="4457"/>
    <cellStyle name="Separador de milhares 4 4 3 3" xfId="1311"/>
    <cellStyle name="Separador de milhares 4 4 3 3 2" xfId="2647"/>
    <cellStyle name="Separador de milhares 4 4 3 3 3" xfId="3189"/>
    <cellStyle name="Separador de milhares 4 4 3 3 4" xfId="3742"/>
    <cellStyle name="Separador de milhares 4 4 3 3 5" xfId="4293"/>
    <cellStyle name="Separador de milhares 4 4 3 4" xfId="2462"/>
    <cellStyle name="Separador de milhares 4 4 3 5" xfId="3004"/>
    <cellStyle name="Separador de milhares 4 4 3 6" xfId="3528"/>
    <cellStyle name="Separador de milhares 4 4 3 7" xfId="4103"/>
    <cellStyle name="Separador de milhares 4 4 4" xfId="599"/>
    <cellStyle name="Separador de milhares 4 4 4 2" xfId="2099"/>
    <cellStyle name="Separador de milhares 4 4 4 2 2" xfId="2840"/>
    <cellStyle name="Separador de milhares 4 4 4 2 3" xfId="3382"/>
    <cellStyle name="Separador de milhares 4 4 4 2 4" xfId="3962"/>
    <cellStyle name="Separador de milhares 4 4 4 2 5" xfId="4488"/>
    <cellStyle name="Separador de milhares 4 4 4 3" xfId="1446"/>
    <cellStyle name="Separador de milhares 4 4 4 3 2" xfId="2683"/>
    <cellStyle name="Separador de milhares 4 4 4 3 3" xfId="3225"/>
    <cellStyle name="Separador de milhares 4 4 4 3 4" xfId="3783"/>
    <cellStyle name="Separador de milhares 4 4 4 3 5" xfId="4330"/>
    <cellStyle name="Separador de milhares 4 4 4 4" xfId="2498"/>
    <cellStyle name="Separador de milhares 4 4 4 5" xfId="3040"/>
    <cellStyle name="Separador de milhares 4 4 4 6" xfId="3569"/>
    <cellStyle name="Separador de milhares 4 4 4 7" xfId="4139"/>
    <cellStyle name="Separador de milhares 4 4 5" xfId="731"/>
    <cellStyle name="Separador de milhares 4 4 5 2" xfId="2226"/>
    <cellStyle name="Separador de milhares 4 4 5 2 2" xfId="2870"/>
    <cellStyle name="Separador de milhares 4 4 5 2 3" xfId="3412"/>
    <cellStyle name="Separador de milhares 4 4 5 2 4" xfId="3996"/>
    <cellStyle name="Separador de milhares 4 4 5 2 5" xfId="4520"/>
    <cellStyle name="Separador de milhares 4 4 5 3" xfId="1578"/>
    <cellStyle name="Separador de milhares 4 4 5 3 2" xfId="2718"/>
    <cellStyle name="Separador de milhares 4 4 5 3 3" xfId="3260"/>
    <cellStyle name="Separador de milhares 4 4 5 3 4" xfId="3822"/>
    <cellStyle name="Separador de milhares 4 4 5 3 5" xfId="4365"/>
    <cellStyle name="Separador de milhares 4 4 5 4" xfId="2533"/>
    <cellStyle name="Separador de milhares 4 4 5 5" xfId="3075"/>
    <cellStyle name="Separador de milhares 4 4 5 6" xfId="3608"/>
    <cellStyle name="Separador de milhares 4 4 5 7" xfId="4174"/>
    <cellStyle name="Separador de milhares 4 4 6" xfId="1717"/>
    <cellStyle name="Separador de milhares 4 4 6 2" xfId="2749"/>
    <cellStyle name="Separador de milhares 4 4 6 3" xfId="3291"/>
    <cellStyle name="Separador de milhares 4 4 6 4" xfId="3859"/>
    <cellStyle name="Separador de milhares 4 4 6 5" xfId="4396"/>
    <cellStyle name="Separador de milhares 4 4 7" xfId="1044"/>
    <cellStyle name="Separador de milhares 4 4 7 2" xfId="2575"/>
    <cellStyle name="Separador de milhares 4 4 7 3" xfId="3117"/>
    <cellStyle name="Separador de milhares 4 4 7 4" xfId="3660"/>
    <cellStyle name="Separador de milhares 4 4 7 5" xfId="4221"/>
    <cellStyle name="Separador de milhares 4 4 8" xfId="2338"/>
    <cellStyle name="Separador de milhares 4 4 8 2" xfId="2897"/>
    <cellStyle name="Separador de milhares 4 4 9" xfId="2389"/>
    <cellStyle name="Separador de milhares 4 5" xfId="255"/>
    <cellStyle name="Separador de milhares 4 5 2" xfId="1778"/>
    <cellStyle name="Separador de milhares 4 5 2 2" xfId="2763"/>
    <cellStyle name="Separador de milhares 4 5 2 3" xfId="3305"/>
    <cellStyle name="Separador de milhares 4 5 2 4" xfId="3875"/>
    <cellStyle name="Separador de milhares 4 5 2 5" xfId="4410"/>
    <cellStyle name="Separador de milhares 4 5 3" xfId="1105"/>
    <cellStyle name="Separador de milhares 4 5 3 2" xfId="2589"/>
    <cellStyle name="Separador de milhares 4 5 3 3" xfId="3131"/>
    <cellStyle name="Separador de milhares 4 5 3 4" xfId="3676"/>
    <cellStyle name="Separador de milhares 4 5 3 5" xfId="4235"/>
    <cellStyle name="Separador de milhares 4 5 4" xfId="2403"/>
    <cellStyle name="Separador de milhares 4 5 5" xfId="2946"/>
    <cellStyle name="Separador de milhares 4 5 6" xfId="3462"/>
    <cellStyle name="Separador de milhares 4 5 7" xfId="4045"/>
    <cellStyle name="Separador de milhares 4 6" xfId="394"/>
    <cellStyle name="Separador de milhares 4 6 2" xfId="1906"/>
    <cellStyle name="Separador de milhares 4 6 2 2" xfId="2794"/>
    <cellStyle name="Separador de milhares 4 6 2 3" xfId="3336"/>
    <cellStyle name="Separador de milhares 4 6 2 4" xfId="3910"/>
    <cellStyle name="Separador de milhares 4 6 2 5" xfId="4442"/>
    <cellStyle name="Separador de milhares 4 6 3" xfId="1241"/>
    <cellStyle name="Separador de milhares 4 6 3 2" xfId="2627"/>
    <cellStyle name="Separador de milhares 4 6 3 3" xfId="3169"/>
    <cellStyle name="Separador de milhares 4 6 3 4" xfId="3719"/>
    <cellStyle name="Separador de milhares 4 6 3 5" xfId="4273"/>
    <cellStyle name="Separador de milhares 4 6 4" xfId="2442"/>
    <cellStyle name="Separador de milhares 4 6 5" xfId="2984"/>
    <cellStyle name="Separador de milhares 4 6 6" xfId="3505"/>
    <cellStyle name="Separador de milhares 4 6 7" xfId="4083"/>
    <cellStyle name="Separador de milhares 4 7" xfId="529"/>
    <cellStyle name="Separador de milhares 4 7 2" xfId="2035"/>
    <cellStyle name="Separador de milhares 4 7 2 2" xfId="2825"/>
    <cellStyle name="Separador de milhares 4 7 2 3" xfId="3367"/>
    <cellStyle name="Separador de milhares 4 7 2 4" xfId="3945"/>
    <cellStyle name="Separador de milhares 4 7 2 5" xfId="4473"/>
    <cellStyle name="Separador de milhares 4 7 3" xfId="1376"/>
    <cellStyle name="Separador de milhares 4 7 3 2" xfId="2663"/>
    <cellStyle name="Separador de milhares 4 7 3 3" xfId="3205"/>
    <cellStyle name="Separador de milhares 4 7 3 4" xfId="3760"/>
    <cellStyle name="Separador de milhares 4 7 3 5" xfId="4309"/>
    <cellStyle name="Separador de milhares 4 7 4" xfId="2478"/>
    <cellStyle name="Separador de milhares 4 7 5" xfId="3020"/>
    <cellStyle name="Separador de milhares 4 7 6" xfId="3546"/>
    <cellStyle name="Separador de milhares 4 7 7" xfId="4119"/>
    <cellStyle name="Separador de milhares 4 8" xfId="662"/>
    <cellStyle name="Separador de milhares 4 8 2" xfId="2162"/>
    <cellStyle name="Separador de milhares 4 8 2 2" xfId="2855"/>
    <cellStyle name="Separador de milhares 4 8 2 3" xfId="3397"/>
    <cellStyle name="Separador de milhares 4 8 2 4" xfId="3979"/>
    <cellStyle name="Separador de milhares 4 8 2 5" xfId="4504"/>
    <cellStyle name="Separador de milhares 4 8 3" xfId="1509"/>
    <cellStyle name="Separador de milhares 4 8 3 2" xfId="2698"/>
    <cellStyle name="Separador de milhares 4 8 3 3" xfId="3240"/>
    <cellStyle name="Separador de milhares 4 8 3 4" xfId="3800"/>
    <cellStyle name="Separador de milhares 4 8 3 5" xfId="4345"/>
    <cellStyle name="Separador de milhares 4 8 4" xfId="2513"/>
    <cellStyle name="Separador de milhares 4 8 5" xfId="3055"/>
    <cellStyle name="Separador de milhares 4 8 6" xfId="3586"/>
    <cellStyle name="Separador de milhares 4 8 7" xfId="4154"/>
    <cellStyle name="Separador de milhares 4 9" xfId="876"/>
    <cellStyle name="Separador de milhares 4 9 2" xfId="1651"/>
    <cellStyle name="Separador de milhares 4 9 2 2" xfId="2734"/>
    <cellStyle name="Separador de milhares 4 9 2 3" xfId="3276"/>
    <cellStyle name="Separador de milhares 4 9 2 4" xfId="3841"/>
    <cellStyle name="Separador de milhares 4 9 2 5" xfId="4381"/>
    <cellStyle name="Separador de milhares 5" xfId="2339"/>
    <cellStyle name="Separador de milhares 5 2" xfId="2898"/>
    <cellStyle name="Separador de milhares 6" xfId="2340"/>
    <cellStyle name="Separador de milhares 6 2" xfId="2341"/>
    <cellStyle name="Separador de milhares 6 2 2" xfId="2900"/>
    <cellStyle name="Separador de milhares 6 3" xfId="2899"/>
    <cellStyle name="Separador de milhares 7" xfId="2342"/>
    <cellStyle name="Separador de milhares 7 2" xfId="2901"/>
    <cellStyle name="Title" xfId="939"/>
    <cellStyle name="Title 2" xfId="2343"/>
    <cellStyle name="Título 1 1" xfId="31"/>
    <cellStyle name="Título 1 1 2" xfId="63"/>
    <cellStyle name="Título 1 1 2 2" xfId="79"/>
    <cellStyle name="Título 1 1 2 2 2" xfId="881"/>
    <cellStyle name="Título 1 1 2 3" xfId="880"/>
    <cellStyle name="Título 1 1 2 3 2" xfId="4186"/>
    <cellStyle name="Título 1 1 2 3 3" xfId="4194"/>
    <cellStyle name="Título 1 1 2 3 4" xfId="4192"/>
    <cellStyle name="Título 1 1 2 3 5" xfId="4310"/>
    <cellStyle name="Título 1 1 2 4" xfId="952"/>
    <cellStyle name="Título 1 1 2 4 2" xfId="4195"/>
    <cellStyle name="Título 1 1 2 4 3" xfId="4505"/>
    <cellStyle name="Título 1 1 2 4 4" xfId="4422"/>
    <cellStyle name="Título 1 1 2 4 5" xfId="4031"/>
    <cellStyle name="Título 1 1 3" xfId="80"/>
    <cellStyle name="Título 1 1 3 2" xfId="882"/>
    <cellStyle name="Título 1 1 4" xfId="879"/>
    <cellStyle name="Total 2" xfId="2345"/>
    <cellStyle name="Vírgula" xfId="1" builtinId="3"/>
    <cellStyle name="Vírgula 10" xfId="512"/>
    <cellStyle name="Vírgula 10 2" xfId="2018"/>
    <cellStyle name="Vírgula 10 2 2" xfId="2821"/>
    <cellStyle name="Vírgula 10 2 3" xfId="3363"/>
    <cellStyle name="Vírgula 10 2 4" xfId="3941"/>
    <cellStyle name="Vírgula 10 2 5" xfId="4469"/>
    <cellStyle name="Vírgula 10 3" xfId="1359"/>
    <cellStyle name="Vírgula 10 3 2" xfId="2659"/>
    <cellStyle name="Vírgula 10 3 3" xfId="3201"/>
    <cellStyle name="Vírgula 10 3 4" xfId="3756"/>
    <cellStyle name="Vírgula 10 3 5" xfId="4305"/>
    <cellStyle name="Vírgula 10 4" xfId="2474"/>
    <cellStyle name="Vírgula 10 5" xfId="3016"/>
    <cellStyle name="Vírgula 10 6" xfId="3542"/>
    <cellStyle name="Vírgula 10 7" xfId="4115"/>
    <cellStyle name="Vírgula 11" xfId="782"/>
    <cellStyle name="Vírgula 12" xfId="787"/>
    <cellStyle name="Vírgula 12 2" xfId="2274"/>
    <cellStyle name="Vírgula 12 2 2" xfId="2881"/>
    <cellStyle name="Vírgula 12 2 3" xfId="3423"/>
    <cellStyle name="Vírgula 12 2 4" xfId="4009"/>
    <cellStyle name="Vírgula 12 2 5" xfId="4532"/>
    <cellStyle name="Vírgula 12 3" xfId="1627"/>
    <cellStyle name="Vírgula 12 3 2" xfId="2729"/>
    <cellStyle name="Vírgula 12 3 3" xfId="3271"/>
    <cellStyle name="Vírgula 12 3 4" xfId="3836"/>
    <cellStyle name="Vírgula 12 3 5" xfId="4376"/>
    <cellStyle name="Vírgula 12 4" xfId="2544"/>
    <cellStyle name="Vírgula 12 5" xfId="3086"/>
    <cellStyle name="Vírgula 12 6" xfId="3622"/>
    <cellStyle name="Vírgula 12 7" xfId="4185"/>
    <cellStyle name="Vírgula 13" xfId="894"/>
    <cellStyle name="Vírgula 13 2" xfId="1634"/>
    <cellStyle name="Vírgula 13 2 2" xfId="2730"/>
    <cellStyle name="Vírgula 13 2 3" xfId="3272"/>
    <cellStyle name="Vírgula 13 2 4" xfId="3837"/>
    <cellStyle name="Vírgula 13 2 5" xfId="4377"/>
    <cellStyle name="Vírgula 13 3" xfId="2545"/>
    <cellStyle name="Vírgula 13 4" xfId="3087"/>
    <cellStyle name="Vírgula 13 5" xfId="3624"/>
    <cellStyle name="Vírgula 13 6" xfId="4188"/>
    <cellStyle name="Vírgula 14" xfId="943"/>
    <cellStyle name="Vírgula 14 2" xfId="2279"/>
    <cellStyle name="Vírgula 14 2 2" xfId="2882"/>
    <cellStyle name="Vírgula 14 2 3" xfId="3424"/>
    <cellStyle name="Vírgula 14 2 4" xfId="4010"/>
    <cellStyle name="Vírgula 14 2 5" xfId="4533"/>
    <cellStyle name="Vírgula 14 3" xfId="2549"/>
    <cellStyle name="Vírgula 14 4" xfId="3091"/>
    <cellStyle name="Vírgula 14 5" xfId="3629"/>
    <cellStyle name="Vírgula 14 6" xfId="4193"/>
    <cellStyle name="Vírgula 15" xfId="954"/>
    <cellStyle name="Vírgula 15 2" xfId="2550"/>
    <cellStyle name="Vírgula 15 3" xfId="3092"/>
    <cellStyle name="Vírgula 15 4" xfId="3632"/>
    <cellStyle name="Vírgula 15 5" xfId="4196"/>
    <cellStyle name="Vírgula 16" xfId="2282"/>
    <cellStyle name="Vírgula 16 2" xfId="2883"/>
    <cellStyle name="Vírgula 17" xfId="2359"/>
    <cellStyle name="Vírgula 2" xfId="4"/>
    <cellStyle name="Vírgula 2 2" xfId="64"/>
    <cellStyle name="Vírgula 2 2 2" xfId="884"/>
    <cellStyle name="Vírgula 2 2 3" xfId="900"/>
    <cellStyle name="Vírgula 2 2 3 2" xfId="2548"/>
    <cellStyle name="Vírgula 2 2 3 3" xfId="3090"/>
    <cellStyle name="Vírgula 2 2 3 4" xfId="3627"/>
    <cellStyle name="Vírgula 2 2 3 5" xfId="4191"/>
    <cellStyle name="Vírgula 2 3" xfId="81"/>
    <cellStyle name="Vírgula 2 3 2" xfId="152"/>
    <cellStyle name="Vírgula 2 3 2 10" xfId="4027"/>
    <cellStyle name="Vírgula 2 3 2 2" xfId="322"/>
    <cellStyle name="Vírgula 2 3 2 2 2" xfId="1172"/>
    <cellStyle name="Vírgula 2 3 2 2 2 2" xfId="2606"/>
    <cellStyle name="Vírgula 2 3 2 2 2 3" xfId="3148"/>
    <cellStyle name="Vírgula 2 3 2 2 2 4" xfId="3696"/>
    <cellStyle name="Vírgula 2 3 2 2 2 5" xfId="4252"/>
    <cellStyle name="Vírgula 2 3 2 2 3" xfId="2420"/>
    <cellStyle name="Vírgula 2 3 2 2 4" xfId="2963"/>
    <cellStyle name="Vírgula 2 3 2 2 5" xfId="3482"/>
    <cellStyle name="Vírgula 2 3 2 2 6" xfId="4062"/>
    <cellStyle name="Vírgula 2 3 2 3" xfId="461"/>
    <cellStyle name="Vírgula 2 3 2 3 2" xfId="1308"/>
    <cellStyle name="Vírgula 2 3 2 3 2 2" xfId="2644"/>
    <cellStyle name="Vírgula 2 3 2 3 2 3" xfId="3186"/>
    <cellStyle name="Vírgula 2 3 2 3 2 4" xfId="3739"/>
    <cellStyle name="Vírgula 2 3 2 3 2 5" xfId="4290"/>
    <cellStyle name="Vírgula 2 3 2 3 3" xfId="2459"/>
    <cellStyle name="Vírgula 2 3 2 3 4" xfId="3001"/>
    <cellStyle name="Vírgula 2 3 2 3 5" xfId="3525"/>
    <cellStyle name="Vírgula 2 3 2 3 6" xfId="4100"/>
    <cellStyle name="Vírgula 2 3 2 4" xfId="596"/>
    <cellStyle name="Vírgula 2 3 2 4 2" xfId="1443"/>
    <cellStyle name="Vírgula 2 3 2 4 2 2" xfId="2680"/>
    <cellStyle name="Vírgula 2 3 2 4 2 3" xfId="3222"/>
    <cellStyle name="Vírgula 2 3 2 4 2 4" xfId="3780"/>
    <cellStyle name="Vírgula 2 3 2 4 2 5" xfId="4327"/>
    <cellStyle name="Vírgula 2 3 2 4 3" xfId="2495"/>
    <cellStyle name="Vírgula 2 3 2 4 4" xfId="3037"/>
    <cellStyle name="Vírgula 2 3 2 4 5" xfId="3566"/>
    <cellStyle name="Vírgula 2 3 2 4 6" xfId="4136"/>
    <cellStyle name="Vírgula 2 3 2 5" xfId="728"/>
    <cellStyle name="Vírgula 2 3 2 5 2" xfId="1575"/>
    <cellStyle name="Vírgula 2 3 2 5 2 2" xfId="2715"/>
    <cellStyle name="Vírgula 2 3 2 5 2 3" xfId="3257"/>
    <cellStyle name="Vírgula 2 3 2 5 2 4" xfId="3819"/>
    <cellStyle name="Vírgula 2 3 2 5 2 5" xfId="4362"/>
    <cellStyle name="Vírgula 2 3 2 5 3" xfId="2530"/>
    <cellStyle name="Vírgula 2 3 2 5 4" xfId="3072"/>
    <cellStyle name="Vírgula 2 3 2 5 5" xfId="3605"/>
    <cellStyle name="Vírgula 2 3 2 5 6" xfId="4171"/>
    <cellStyle name="Vírgula 2 3 2 6" xfId="1041"/>
    <cellStyle name="Vírgula 2 3 2 6 2" xfId="2572"/>
    <cellStyle name="Vírgula 2 3 2 6 3" xfId="3114"/>
    <cellStyle name="Vírgula 2 3 2 6 4" xfId="3657"/>
    <cellStyle name="Vírgula 2 3 2 6 5" xfId="4218"/>
    <cellStyle name="Vírgula 2 3 2 7" xfId="2386"/>
    <cellStyle name="Vírgula 2 3 2 8" xfId="2929"/>
    <cellStyle name="Vírgula 2 3 2 9" xfId="3443"/>
    <cellStyle name="Vírgula 2 3 3" xfId="885"/>
    <cellStyle name="Vírgula 2 3 4" xfId="2366"/>
    <cellStyle name="Vírgula 2 4" xfId="136"/>
    <cellStyle name="Vírgula 2 4 10" xfId="3439"/>
    <cellStyle name="Vírgula 2 4 11" xfId="4023"/>
    <cellStyle name="Vírgula 2 4 2" xfId="306"/>
    <cellStyle name="Vírgula 2 4 2 2" xfId="1156"/>
    <cellStyle name="Vírgula 2 4 2 2 2" xfId="2602"/>
    <cellStyle name="Vírgula 2 4 2 2 3" xfId="3144"/>
    <cellStyle name="Vírgula 2 4 2 2 4" xfId="3692"/>
    <cellStyle name="Vírgula 2 4 2 2 5" xfId="4248"/>
    <cellStyle name="Vírgula 2 4 2 3" xfId="2416"/>
    <cellStyle name="Vírgula 2 4 2 4" xfId="2959"/>
    <cellStyle name="Vírgula 2 4 2 5" xfId="3478"/>
    <cellStyle name="Vírgula 2 4 2 6" xfId="4058"/>
    <cellStyle name="Vírgula 2 4 3" xfId="445"/>
    <cellStyle name="Vírgula 2 4 3 2" xfId="1292"/>
    <cellStyle name="Vírgula 2 4 3 2 2" xfId="2640"/>
    <cellStyle name="Vírgula 2 4 3 2 3" xfId="3182"/>
    <cellStyle name="Vírgula 2 4 3 2 4" xfId="3735"/>
    <cellStyle name="Vírgula 2 4 3 2 5" xfId="4286"/>
    <cellStyle name="Vírgula 2 4 3 3" xfId="2455"/>
    <cellStyle name="Vírgula 2 4 3 4" xfId="2997"/>
    <cellStyle name="Vírgula 2 4 3 5" xfId="3521"/>
    <cellStyle name="Vírgula 2 4 3 6" xfId="4096"/>
    <cellStyle name="Vírgula 2 4 4" xfId="580"/>
    <cellStyle name="Vírgula 2 4 4 2" xfId="1427"/>
    <cellStyle name="Vírgula 2 4 4 2 2" xfId="2676"/>
    <cellStyle name="Vírgula 2 4 4 2 3" xfId="3218"/>
    <cellStyle name="Vírgula 2 4 4 2 4" xfId="3776"/>
    <cellStyle name="Vírgula 2 4 4 2 5" xfId="4323"/>
    <cellStyle name="Vírgula 2 4 4 3" xfId="2491"/>
    <cellStyle name="Vírgula 2 4 4 4" xfId="3033"/>
    <cellStyle name="Vírgula 2 4 4 5" xfId="3562"/>
    <cellStyle name="Vírgula 2 4 4 6" xfId="4132"/>
    <cellStyle name="Vírgula 2 4 5" xfId="712"/>
    <cellStyle name="Vírgula 2 4 5 2" xfId="1559"/>
    <cellStyle name="Vírgula 2 4 5 2 2" xfId="2711"/>
    <cellStyle name="Vírgula 2 4 5 2 3" xfId="3253"/>
    <cellStyle name="Vírgula 2 4 5 2 4" xfId="3815"/>
    <cellStyle name="Vírgula 2 4 5 2 5" xfId="4358"/>
    <cellStyle name="Vírgula 2 4 5 3" xfId="2526"/>
    <cellStyle name="Vírgula 2 4 5 4" xfId="3068"/>
    <cellStyle name="Vírgula 2 4 5 5" xfId="3601"/>
    <cellStyle name="Vírgula 2 4 5 6" xfId="4167"/>
    <cellStyle name="Vírgula 2 4 6" xfId="1025"/>
    <cellStyle name="Vírgula 2 4 6 2" xfId="2568"/>
    <cellStyle name="Vírgula 2 4 6 3" xfId="3110"/>
    <cellStyle name="Vírgula 2 4 6 4" xfId="3653"/>
    <cellStyle name="Vírgula 2 4 6 5" xfId="4214"/>
    <cellStyle name="Vírgula 2 4 7" xfId="2346"/>
    <cellStyle name="Vírgula 2 4 7 2" xfId="2902"/>
    <cellStyle name="Vírgula 2 4 8" xfId="2382"/>
    <cellStyle name="Vírgula 2 4 9" xfId="2925"/>
    <cellStyle name="Vírgula 2 5" xfId="883"/>
    <cellStyle name="Vírgula 2 6" xfId="897"/>
    <cellStyle name="Vírgula 2 6 2" xfId="2546"/>
    <cellStyle name="Vírgula 2 6 3" xfId="3088"/>
    <cellStyle name="Vírgula 2 6 4" xfId="3625"/>
    <cellStyle name="Vírgula 2 6 5" xfId="4189"/>
    <cellStyle name="Vírgula 2 7" xfId="38"/>
    <cellStyle name="Vírgula 2 7 2" xfId="2362"/>
    <cellStyle name="Vírgula 2 8" xfId="2361"/>
    <cellStyle name="Vírgula 3" xfId="3"/>
    <cellStyle name="Vírgula 3 10" xfId="899"/>
    <cellStyle name="Vírgula 3 10 2" xfId="2547"/>
    <cellStyle name="Vírgula 3 10 3" xfId="3089"/>
    <cellStyle name="Vírgula 3 10 4" xfId="3626"/>
    <cellStyle name="Vírgula 3 10 5" xfId="4190"/>
    <cellStyle name="Vírgula 3 11" xfId="965"/>
    <cellStyle name="Vírgula 3 11 2" xfId="2552"/>
    <cellStyle name="Vírgula 3 11 3" xfId="3094"/>
    <cellStyle name="Vírgula 3 11 4" xfId="3634"/>
    <cellStyle name="Vírgula 3 11 5" xfId="4198"/>
    <cellStyle name="Vírgula 3 12" xfId="65"/>
    <cellStyle name="Vírgula 3 12 2" xfId="2364"/>
    <cellStyle name="Vírgula 3 13" xfId="2347"/>
    <cellStyle name="Vírgula 3 13 2" xfId="2903"/>
    <cellStyle name="Vírgula 3 14" xfId="2360"/>
    <cellStyle name="Vírgula 3 15" xfId="2915"/>
    <cellStyle name="Vírgula 3 16" xfId="3427"/>
    <cellStyle name="Vírgula 3 17" xfId="4013"/>
    <cellStyle name="Vírgula 3 2" xfId="127"/>
    <cellStyle name="Vírgula 3 2 10" xfId="2376"/>
    <cellStyle name="Vírgula 3 2 11" xfId="2921"/>
    <cellStyle name="Vírgula 3 2 12" xfId="3435"/>
    <cellStyle name="Vírgula 3 2 13" xfId="4019"/>
    <cellStyle name="Vírgula 3 2 2" xfId="196"/>
    <cellStyle name="Vírgula 3 2 2 10" xfId="3455"/>
    <cellStyle name="Vírgula 3 2 2 11" xfId="4038"/>
    <cellStyle name="Vírgula 3 2 2 2" xfId="366"/>
    <cellStyle name="Vírgula 3 2 2 2 2" xfId="1883"/>
    <cellStyle name="Vírgula 3 2 2 2 2 2" xfId="2785"/>
    <cellStyle name="Vírgula 3 2 2 2 2 3" xfId="3327"/>
    <cellStyle name="Vírgula 3 2 2 2 2 4" xfId="3901"/>
    <cellStyle name="Vírgula 3 2 2 2 2 5" xfId="4433"/>
    <cellStyle name="Vírgula 3 2 2 2 3" xfId="1216"/>
    <cellStyle name="Vírgula 3 2 2 2 3 2" xfId="2616"/>
    <cellStyle name="Vírgula 3 2 2 2 3 3" xfId="3158"/>
    <cellStyle name="Vírgula 3 2 2 2 3 4" xfId="3708"/>
    <cellStyle name="Vírgula 3 2 2 2 3 5" xfId="4262"/>
    <cellStyle name="Vírgula 3 2 2 2 4" xfId="2430"/>
    <cellStyle name="Vírgula 3 2 2 2 5" xfId="2973"/>
    <cellStyle name="Vírgula 3 2 2 2 6" xfId="3494"/>
    <cellStyle name="Vírgula 3 2 2 2 7" xfId="4072"/>
    <cellStyle name="Vírgula 3 2 2 3" xfId="505"/>
    <cellStyle name="Vírgula 3 2 2 3 2" xfId="2011"/>
    <cellStyle name="Vírgula 3 2 2 3 2 2" xfId="2816"/>
    <cellStyle name="Vírgula 3 2 2 3 2 3" xfId="3358"/>
    <cellStyle name="Vírgula 3 2 2 3 2 4" xfId="3936"/>
    <cellStyle name="Vírgula 3 2 2 3 2 5" xfId="4464"/>
    <cellStyle name="Vírgula 3 2 2 3 3" xfId="1352"/>
    <cellStyle name="Vírgula 3 2 2 3 3 2" xfId="2654"/>
    <cellStyle name="Vírgula 3 2 2 3 3 3" xfId="3196"/>
    <cellStyle name="Vírgula 3 2 2 3 3 4" xfId="3751"/>
    <cellStyle name="Vírgula 3 2 2 3 3 5" xfId="4300"/>
    <cellStyle name="Vírgula 3 2 2 3 4" xfId="2469"/>
    <cellStyle name="Vírgula 3 2 2 3 5" xfId="3011"/>
    <cellStyle name="Vírgula 3 2 2 3 6" xfId="3537"/>
    <cellStyle name="Vírgula 3 2 2 3 7" xfId="4110"/>
    <cellStyle name="Vírgula 3 2 2 4" xfId="640"/>
    <cellStyle name="Vírgula 3 2 2 4 2" xfId="2140"/>
    <cellStyle name="Vírgula 3 2 2 4 2 2" xfId="2847"/>
    <cellStyle name="Vírgula 3 2 2 4 2 3" xfId="3389"/>
    <cellStyle name="Vírgula 3 2 2 4 2 4" xfId="3971"/>
    <cellStyle name="Vírgula 3 2 2 4 2 5" xfId="4496"/>
    <cellStyle name="Vírgula 3 2 2 4 3" xfId="1487"/>
    <cellStyle name="Vírgula 3 2 2 4 3 2" xfId="2690"/>
    <cellStyle name="Vírgula 3 2 2 4 3 3" xfId="3232"/>
    <cellStyle name="Vírgula 3 2 2 4 3 4" xfId="3792"/>
    <cellStyle name="Vírgula 3 2 2 4 3 5" xfId="4337"/>
    <cellStyle name="Vírgula 3 2 2 4 4" xfId="2505"/>
    <cellStyle name="Vírgula 3 2 2 4 5" xfId="3047"/>
    <cellStyle name="Vírgula 3 2 2 4 6" xfId="3578"/>
    <cellStyle name="Vírgula 3 2 2 4 7" xfId="4146"/>
    <cellStyle name="Vírgula 3 2 2 5" xfId="772"/>
    <cellStyle name="Vírgula 3 2 2 5 2" xfId="2267"/>
    <cellStyle name="Vírgula 3 2 2 5 2 2" xfId="2877"/>
    <cellStyle name="Vírgula 3 2 2 5 2 3" xfId="3419"/>
    <cellStyle name="Vírgula 3 2 2 5 2 4" xfId="4005"/>
    <cellStyle name="Vírgula 3 2 2 5 2 5" xfId="4527"/>
    <cellStyle name="Vírgula 3 2 2 5 3" xfId="1619"/>
    <cellStyle name="Vírgula 3 2 2 5 3 2" xfId="2725"/>
    <cellStyle name="Vírgula 3 2 2 5 3 3" xfId="3267"/>
    <cellStyle name="Vírgula 3 2 2 5 3 4" xfId="3831"/>
    <cellStyle name="Vírgula 3 2 2 5 3 5" xfId="4372"/>
    <cellStyle name="Vírgula 3 2 2 5 4" xfId="2540"/>
    <cellStyle name="Vírgula 3 2 2 5 5" xfId="3082"/>
    <cellStyle name="Vírgula 3 2 2 5 6" xfId="3617"/>
    <cellStyle name="Vírgula 3 2 2 5 7" xfId="4181"/>
    <cellStyle name="Vírgula 3 2 2 6" xfId="1758"/>
    <cellStyle name="Vírgula 3 2 2 6 2" xfId="2756"/>
    <cellStyle name="Vírgula 3 2 2 6 3" xfId="3298"/>
    <cellStyle name="Vírgula 3 2 2 6 4" xfId="3868"/>
    <cellStyle name="Vírgula 3 2 2 6 5" xfId="4403"/>
    <cellStyle name="Vírgula 3 2 2 7" xfId="1085"/>
    <cellStyle name="Vírgula 3 2 2 7 2" xfId="2582"/>
    <cellStyle name="Vírgula 3 2 2 7 3" xfId="3124"/>
    <cellStyle name="Vírgula 3 2 2 7 4" xfId="3669"/>
    <cellStyle name="Vírgula 3 2 2 7 5" xfId="4228"/>
    <cellStyle name="Vírgula 3 2 2 8" xfId="2396"/>
    <cellStyle name="Vírgula 3 2 2 9" xfId="2939"/>
    <cellStyle name="Vírgula 3 2 3" xfId="296"/>
    <cellStyle name="Vírgula 3 2 3 2" xfId="1819"/>
    <cellStyle name="Vírgula 3 2 3 2 2" xfId="2770"/>
    <cellStyle name="Vírgula 3 2 3 2 3" xfId="3312"/>
    <cellStyle name="Vírgula 3 2 3 2 4" xfId="3884"/>
    <cellStyle name="Vírgula 3 2 3 2 5" xfId="4417"/>
    <cellStyle name="Vírgula 3 2 3 3" xfId="1146"/>
    <cellStyle name="Vírgula 3 2 3 3 2" xfId="2596"/>
    <cellStyle name="Vírgula 3 2 3 3 3" xfId="3138"/>
    <cellStyle name="Vírgula 3 2 3 3 4" xfId="3685"/>
    <cellStyle name="Vírgula 3 2 3 3 5" xfId="4242"/>
    <cellStyle name="Vírgula 3 2 3 4" xfId="2410"/>
    <cellStyle name="Vírgula 3 2 3 5" xfId="2953"/>
    <cellStyle name="Vírgula 3 2 3 6" xfId="3471"/>
    <cellStyle name="Vírgula 3 2 3 7" xfId="4052"/>
    <cellStyle name="Vírgula 3 2 4" xfId="435"/>
    <cellStyle name="Vírgula 3 2 4 2" xfId="1947"/>
    <cellStyle name="Vírgula 3 2 4 2 2" xfId="2801"/>
    <cellStyle name="Vírgula 3 2 4 2 3" xfId="3343"/>
    <cellStyle name="Vírgula 3 2 4 2 4" xfId="3919"/>
    <cellStyle name="Vírgula 3 2 4 2 5" xfId="4449"/>
    <cellStyle name="Vírgula 3 2 4 3" xfId="1282"/>
    <cellStyle name="Vírgula 3 2 4 3 2" xfId="2634"/>
    <cellStyle name="Vírgula 3 2 4 3 3" xfId="3176"/>
    <cellStyle name="Vírgula 3 2 4 3 4" xfId="3728"/>
    <cellStyle name="Vírgula 3 2 4 3 5" xfId="4280"/>
    <cellStyle name="Vírgula 3 2 4 4" xfId="2449"/>
    <cellStyle name="Vírgula 3 2 4 5" xfId="2991"/>
    <cellStyle name="Vírgula 3 2 4 6" xfId="3514"/>
    <cellStyle name="Vírgula 3 2 4 7" xfId="4090"/>
    <cellStyle name="Vírgula 3 2 5" xfId="570"/>
    <cellStyle name="Vírgula 3 2 5 2" xfId="2076"/>
    <cellStyle name="Vírgula 3 2 5 2 2" xfId="2832"/>
    <cellStyle name="Vírgula 3 2 5 2 3" xfId="3374"/>
    <cellStyle name="Vírgula 3 2 5 2 4" xfId="3954"/>
    <cellStyle name="Vírgula 3 2 5 2 5" xfId="4480"/>
    <cellStyle name="Vírgula 3 2 5 3" xfId="1417"/>
    <cellStyle name="Vírgula 3 2 5 3 2" xfId="2670"/>
    <cellStyle name="Vírgula 3 2 5 3 3" xfId="3212"/>
    <cellStyle name="Vírgula 3 2 5 3 4" xfId="3769"/>
    <cellStyle name="Vírgula 3 2 5 3 5" xfId="4317"/>
    <cellStyle name="Vírgula 3 2 5 4" xfId="2485"/>
    <cellStyle name="Vírgula 3 2 5 5" xfId="3027"/>
    <cellStyle name="Vírgula 3 2 5 6" xfId="3555"/>
    <cellStyle name="Vírgula 3 2 5 7" xfId="4126"/>
    <cellStyle name="Vírgula 3 2 6" xfId="703"/>
    <cellStyle name="Vírgula 3 2 6 2" xfId="2203"/>
    <cellStyle name="Vírgula 3 2 6 2 2" xfId="2862"/>
    <cellStyle name="Vírgula 3 2 6 2 3" xfId="3404"/>
    <cellStyle name="Vírgula 3 2 6 2 4" xfId="3988"/>
    <cellStyle name="Vírgula 3 2 6 2 5" xfId="4512"/>
    <cellStyle name="Vírgula 3 2 6 3" xfId="1550"/>
    <cellStyle name="Vírgula 3 2 6 3 2" xfId="2705"/>
    <cellStyle name="Vírgula 3 2 6 3 3" xfId="3247"/>
    <cellStyle name="Vírgula 3 2 6 3 4" xfId="3809"/>
    <cellStyle name="Vírgula 3 2 6 3 5" xfId="4352"/>
    <cellStyle name="Vírgula 3 2 6 4" xfId="2520"/>
    <cellStyle name="Vírgula 3 2 6 5" xfId="3062"/>
    <cellStyle name="Vírgula 3 2 6 6" xfId="3595"/>
    <cellStyle name="Vírgula 3 2 6 7" xfId="4161"/>
    <cellStyle name="Vírgula 3 2 7" xfId="887"/>
    <cellStyle name="Vírgula 3 2 7 2" xfId="1692"/>
    <cellStyle name="Vírgula 3 2 7 2 2" xfId="2741"/>
    <cellStyle name="Vírgula 3 2 7 2 3" xfId="3283"/>
    <cellStyle name="Vírgula 3 2 7 2 4" xfId="3850"/>
    <cellStyle name="Vírgula 3 2 7 2 5" xfId="4388"/>
    <cellStyle name="Vírgula 3 2 8" xfId="1015"/>
    <cellStyle name="Vírgula 3 2 8 2" xfId="2562"/>
    <cellStyle name="Vírgula 3 2 8 3" xfId="3104"/>
    <cellStyle name="Vírgula 3 2 8 4" xfId="3646"/>
    <cellStyle name="Vírgula 3 2 8 5" xfId="4208"/>
    <cellStyle name="Vírgula 3 2 9" xfId="2348"/>
    <cellStyle name="Vírgula 3 2 9 2" xfId="2904"/>
    <cellStyle name="Vírgula 3 3" xfId="128"/>
    <cellStyle name="Vírgula 3 3 10" xfId="2377"/>
    <cellStyle name="Vírgula 3 3 11" xfId="2922"/>
    <cellStyle name="Vírgula 3 3 12" xfId="3436"/>
    <cellStyle name="Vírgula 3 3 13" xfId="4020"/>
    <cellStyle name="Vírgula 3 3 2" xfId="197"/>
    <cellStyle name="Vírgula 3 3 2 10" xfId="3456"/>
    <cellStyle name="Vírgula 3 3 2 11" xfId="4039"/>
    <cellStyle name="Vírgula 3 3 2 2" xfId="367"/>
    <cellStyle name="Vírgula 3 3 2 2 2" xfId="1884"/>
    <cellStyle name="Vírgula 3 3 2 2 2 2" xfId="2786"/>
    <cellStyle name="Vírgula 3 3 2 2 2 3" xfId="3328"/>
    <cellStyle name="Vírgula 3 3 2 2 2 4" xfId="3902"/>
    <cellStyle name="Vírgula 3 3 2 2 2 5" xfId="4434"/>
    <cellStyle name="Vírgula 3 3 2 2 3" xfId="1217"/>
    <cellStyle name="Vírgula 3 3 2 2 3 2" xfId="2617"/>
    <cellStyle name="Vírgula 3 3 2 2 3 3" xfId="3159"/>
    <cellStyle name="Vírgula 3 3 2 2 3 4" xfId="3709"/>
    <cellStyle name="Vírgula 3 3 2 2 3 5" xfId="4263"/>
    <cellStyle name="Vírgula 3 3 2 2 4" xfId="2431"/>
    <cellStyle name="Vírgula 3 3 2 2 5" xfId="2974"/>
    <cellStyle name="Vírgula 3 3 2 2 6" xfId="3495"/>
    <cellStyle name="Vírgula 3 3 2 2 7" xfId="4073"/>
    <cellStyle name="Vírgula 3 3 2 3" xfId="506"/>
    <cellStyle name="Vírgula 3 3 2 3 2" xfId="2012"/>
    <cellStyle name="Vírgula 3 3 2 3 2 2" xfId="2817"/>
    <cellStyle name="Vírgula 3 3 2 3 2 3" xfId="3359"/>
    <cellStyle name="Vírgula 3 3 2 3 2 4" xfId="3937"/>
    <cellStyle name="Vírgula 3 3 2 3 2 5" xfId="4465"/>
    <cellStyle name="Vírgula 3 3 2 3 3" xfId="1353"/>
    <cellStyle name="Vírgula 3 3 2 3 3 2" xfId="2655"/>
    <cellStyle name="Vírgula 3 3 2 3 3 3" xfId="3197"/>
    <cellStyle name="Vírgula 3 3 2 3 3 4" xfId="3752"/>
    <cellStyle name="Vírgula 3 3 2 3 3 5" xfId="4301"/>
    <cellStyle name="Vírgula 3 3 2 3 4" xfId="2470"/>
    <cellStyle name="Vírgula 3 3 2 3 5" xfId="3012"/>
    <cellStyle name="Vírgula 3 3 2 3 6" xfId="3538"/>
    <cellStyle name="Vírgula 3 3 2 3 7" xfId="4111"/>
    <cellStyle name="Vírgula 3 3 2 4" xfId="641"/>
    <cellStyle name="Vírgula 3 3 2 4 2" xfId="2141"/>
    <cellStyle name="Vírgula 3 3 2 4 2 2" xfId="2848"/>
    <cellStyle name="Vírgula 3 3 2 4 2 3" xfId="3390"/>
    <cellStyle name="Vírgula 3 3 2 4 2 4" xfId="3972"/>
    <cellStyle name="Vírgula 3 3 2 4 2 5" xfId="4497"/>
    <cellStyle name="Vírgula 3 3 2 4 3" xfId="1488"/>
    <cellStyle name="Vírgula 3 3 2 4 3 2" xfId="2691"/>
    <cellStyle name="Vírgula 3 3 2 4 3 3" xfId="3233"/>
    <cellStyle name="Vírgula 3 3 2 4 3 4" xfId="3793"/>
    <cellStyle name="Vírgula 3 3 2 4 3 5" xfId="4338"/>
    <cellStyle name="Vírgula 3 3 2 4 4" xfId="2506"/>
    <cellStyle name="Vírgula 3 3 2 4 5" xfId="3048"/>
    <cellStyle name="Vírgula 3 3 2 4 6" xfId="3579"/>
    <cellStyle name="Vírgula 3 3 2 4 7" xfId="4147"/>
    <cellStyle name="Vírgula 3 3 2 5" xfId="773"/>
    <cellStyle name="Vírgula 3 3 2 5 2" xfId="2268"/>
    <cellStyle name="Vírgula 3 3 2 5 2 2" xfId="2878"/>
    <cellStyle name="Vírgula 3 3 2 5 2 3" xfId="3420"/>
    <cellStyle name="Vírgula 3 3 2 5 2 4" xfId="4006"/>
    <cellStyle name="Vírgula 3 3 2 5 2 5" xfId="4528"/>
    <cellStyle name="Vírgula 3 3 2 5 3" xfId="1620"/>
    <cellStyle name="Vírgula 3 3 2 5 3 2" xfId="2726"/>
    <cellStyle name="Vírgula 3 3 2 5 3 3" xfId="3268"/>
    <cellStyle name="Vírgula 3 3 2 5 3 4" xfId="3832"/>
    <cellStyle name="Vírgula 3 3 2 5 3 5" xfId="4373"/>
    <cellStyle name="Vírgula 3 3 2 5 4" xfId="2541"/>
    <cellStyle name="Vírgula 3 3 2 5 5" xfId="3083"/>
    <cellStyle name="Vírgula 3 3 2 5 6" xfId="3618"/>
    <cellStyle name="Vírgula 3 3 2 5 7" xfId="4182"/>
    <cellStyle name="Vírgula 3 3 2 6" xfId="1759"/>
    <cellStyle name="Vírgula 3 3 2 6 2" xfId="2757"/>
    <cellStyle name="Vírgula 3 3 2 6 3" xfId="3299"/>
    <cellStyle name="Vírgula 3 3 2 6 4" xfId="3869"/>
    <cellStyle name="Vírgula 3 3 2 6 5" xfId="4404"/>
    <cellStyle name="Vírgula 3 3 2 7" xfId="1086"/>
    <cellStyle name="Vírgula 3 3 2 7 2" xfId="2583"/>
    <cellStyle name="Vírgula 3 3 2 7 3" xfId="3125"/>
    <cellStyle name="Vírgula 3 3 2 7 4" xfId="3670"/>
    <cellStyle name="Vírgula 3 3 2 7 5" xfId="4229"/>
    <cellStyle name="Vírgula 3 3 2 8" xfId="2397"/>
    <cellStyle name="Vírgula 3 3 2 9" xfId="2940"/>
    <cellStyle name="Vírgula 3 3 3" xfId="297"/>
    <cellStyle name="Vírgula 3 3 3 2" xfId="1820"/>
    <cellStyle name="Vírgula 3 3 3 2 2" xfId="2771"/>
    <cellStyle name="Vírgula 3 3 3 2 3" xfId="3313"/>
    <cellStyle name="Vírgula 3 3 3 2 4" xfId="3885"/>
    <cellStyle name="Vírgula 3 3 3 2 5" xfId="4418"/>
    <cellStyle name="Vírgula 3 3 3 3" xfId="1147"/>
    <cellStyle name="Vírgula 3 3 3 3 2" xfId="2597"/>
    <cellStyle name="Vírgula 3 3 3 3 3" xfId="3139"/>
    <cellStyle name="Vírgula 3 3 3 3 4" xfId="3686"/>
    <cellStyle name="Vírgula 3 3 3 3 5" xfId="4243"/>
    <cellStyle name="Vírgula 3 3 3 4" xfId="2411"/>
    <cellStyle name="Vírgula 3 3 3 5" xfId="2954"/>
    <cellStyle name="Vírgula 3 3 3 6" xfId="3472"/>
    <cellStyle name="Vírgula 3 3 3 7" xfId="4053"/>
    <cellStyle name="Vírgula 3 3 4" xfId="436"/>
    <cellStyle name="Vírgula 3 3 4 2" xfId="1948"/>
    <cellStyle name="Vírgula 3 3 4 2 2" xfId="2802"/>
    <cellStyle name="Vírgula 3 3 4 2 3" xfId="3344"/>
    <cellStyle name="Vírgula 3 3 4 2 4" xfId="3920"/>
    <cellStyle name="Vírgula 3 3 4 2 5" xfId="4450"/>
    <cellStyle name="Vírgula 3 3 4 3" xfId="1283"/>
    <cellStyle name="Vírgula 3 3 4 3 2" xfId="2635"/>
    <cellStyle name="Vírgula 3 3 4 3 3" xfId="3177"/>
    <cellStyle name="Vírgula 3 3 4 3 4" xfId="3729"/>
    <cellStyle name="Vírgula 3 3 4 3 5" xfId="4281"/>
    <cellStyle name="Vírgula 3 3 4 4" xfId="2450"/>
    <cellStyle name="Vírgula 3 3 4 5" xfId="2992"/>
    <cellStyle name="Vírgula 3 3 4 6" xfId="3515"/>
    <cellStyle name="Vírgula 3 3 4 7" xfId="4091"/>
    <cellStyle name="Vírgula 3 3 5" xfId="571"/>
    <cellStyle name="Vírgula 3 3 5 2" xfId="2077"/>
    <cellStyle name="Vírgula 3 3 5 2 2" xfId="2833"/>
    <cellStyle name="Vírgula 3 3 5 2 3" xfId="3375"/>
    <cellStyle name="Vírgula 3 3 5 2 4" xfId="3955"/>
    <cellStyle name="Vírgula 3 3 5 2 5" xfId="4481"/>
    <cellStyle name="Vírgula 3 3 5 3" xfId="1418"/>
    <cellStyle name="Vírgula 3 3 5 3 2" xfId="2671"/>
    <cellStyle name="Vírgula 3 3 5 3 3" xfId="3213"/>
    <cellStyle name="Vírgula 3 3 5 3 4" xfId="3770"/>
    <cellStyle name="Vírgula 3 3 5 3 5" xfId="4318"/>
    <cellStyle name="Vírgula 3 3 5 4" xfId="2486"/>
    <cellStyle name="Vírgula 3 3 5 5" xfId="3028"/>
    <cellStyle name="Vírgula 3 3 5 6" xfId="3556"/>
    <cellStyle name="Vírgula 3 3 5 7" xfId="4127"/>
    <cellStyle name="Vírgula 3 3 6" xfId="704"/>
    <cellStyle name="Vírgula 3 3 6 2" xfId="2204"/>
    <cellStyle name="Vírgula 3 3 6 2 2" xfId="2863"/>
    <cellStyle name="Vírgula 3 3 6 2 3" xfId="3405"/>
    <cellStyle name="Vírgula 3 3 6 2 4" xfId="3989"/>
    <cellStyle name="Vírgula 3 3 6 2 5" xfId="4513"/>
    <cellStyle name="Vírgula 3 3 6 3" xfId="1551"/>
    <cellStyle name="Vírgula 3 3 6 3 2" xfId="2706"/>
    <cellStyle name="Vírgula 3 3 6 3 3" xfId="3248"/>
    <cellStyle name="Vírgula 3 3 6 3 4" xfId="3810"/>
    <cellStyle name="Vírgula 3 3 6 3 5" xfId="4353"/>
    <cellStyle name="Vírgula 3 3 6 4" xfId="2521"/>
    <cellStyle name="Vírgula 3 3 6 5" xfId="3063"/>
    <cellStyle name="Vírgula 3 3 6 6" xfId="3596"/>
    <cellStyle name="Vírgula 3 3 6 7" xfId="4162"/>
    <cellStyle name="Vírgula 3 3 7" xfId="888"/>
    <cellStyle name="Vírgula 3 3 7 2" xfId="1693"/>
    <cellStyle name="Vírgula 3 3 7 2 2" xfId="2742"/>
    <cellStyle name="Vírgula 3 3 7 2 3" xfId="3284"/>
    <cellStyle name="Vírgula 3 3 7 2 4" xfId="3851"/>
    <cellStyle name="Vírgula 3 3 7 2 5" xfId="4389"/>
    <cellStyle name="Vírgula 3 3 8" xfId="1016"/>
    <cellStyle name="Vírgula 3 3 8 2" xfId="2563"/>
    <cellStyle name="Vírgula 3 3 8 3" xfId="3105"/>
    <cellStyle name="Vírgula 3 3 8 4" xfId="3647"/>
    <cellStyle name="Vírgula 3 3 8 5" xfId="4209"/>
    <cellStyle name="Vírgula 3 3 9" xfId="2349"/>
    <cellStyle name="Vírgula 3 3 9 2" xfId="2905"/>
    <cellStyle name="Vírgula 3 4" xfId="144"/>
    <cellStyle name="Vírgula 3 4 10" xfId="2927"/>
    <cellStyle name="Vírgula 3 4 11" xfId="3441"/>
    <cellStyle name="Vírgula 3 4 12" xfId="4025"/>
    <cellStyle name="Vírgula 3 4 2" xfId="314"/>
    <cellStyle name="Vírgula 3 4 2 2" xfId="1833"/>
    <cellStyle name="Vírgula 3 4 2 2 2" xfId="2775"/>
    <cellStyle name="Vírgula 3 4 2 2 3" xfId="3317"/>
    <cellStyle name="Vírgula 3 4 2 2 4" xfId="3889"/>
    <cellStyle name="Vírgula 3 4 2 2 5" xfId="4423"/>
    <cellStyle name="Vírgula 3 4 2 3" xfId="1164"/>
    <cellStyle name="Vírgula 3 4 2 3 2" xfId="2604"/>
    <cellStyle name="Vírgula 3 4 2 3 3" xfId="3146"/>
    <cellStyle name="Vírgula 3 4 2 3 4" xfId="3694"/>
    <cellStyle name="Vírgula 3 4 2 3 5" xfId="4250"/>
    <cellStyle name="Vírgula 3 4 2 4" xfId="2418"/>
    <cellStyle name="Vírgula 3 4 2 5" xfId="2961"/>
    <cellStyle name="Vírgula 3 4 2 6" xfId="3480"/>
    <cellStyle name="Vírgula 3 4 2 7" xfId="4060"/>
    <cellStyle name="Vírgula 3 4 3" xfId="453"/>
    <cellStyle name="Vírgula 3 4 3 2" xfId="1961"/>
    <cellStyle name="Vírgula 3 4 3 2 2" xfId="2806"/>
    <cellStyle name="Vírgula 3 4 3 2 3" xfId="3348"/>
    <cellStyle name="Vírgula 3 4 3 2 4" xfId="3924"/>
    <cellStyle name="Vírgula 3 4 3 2 5" xfId="4454"/>
    <cellStyle name="Vírgula 3 4 3 3" xfId="1300"/>
    <cellStyle name="Vírgula 3 4 3 3 2" xfId="2642"/>
    <cellStyle name="Vírgula 3 4 3 3 3" xfId="3184"/>
    <cellStyle name="Vírgula 3 4 3 3 4" xfId="3737"/>
    <cellStyle name="Vírgula 3 4 3 3 5" xfId="4288"/>
    <cellStyle name="Vírgula 3 4 3 4" xfId="2457"/>
    <cellStyle name="Vírgula 3 4 3 5" xfId="2999"/>
    <cellStyle name="Vírgula 3 4 3 6" xfId="3523"/>
    <cellStyle name="Vírgula 3 4 3 7" xfId="4098"/>
    <cellStyle name="Vírgula 3 4 4" xfId="588"/>
    <cellStyle name="Vírgula 3 4 4 2" xfId="2090"/>
    <cellStyle name="Vírgula 3 4 4 2 2" xfId="2837"/>
    <cellStyle name="Vírgula 3 4 4 2 3" xfId="3379"/>
    <cellStyle name="Vírgula 3 4 4 2 4" xfId="3959"/>
    <cellStyle name="Vírgula 3 4 4 2 5" xfId="4485"/>
    <cellStyle name="Vírgula 3 4 4 3" xfId="1435"/>
    <cellStyle name="Vírgula 3 4 4 3 2" xfId="2678"/>
    <cellStyle name="Vírgula 3 4 4 3 3" xfId="3220"/>
    <cellStyle name="Vírgula 3 4 4 3 4" xfId="3778"/>
    <cellStyle name="Vírgula 3 4 4 3 5" xfId="4325"/>
    <cellStyle name="Vírgula 3 4 4 4" xfId="2493"/>
    <cellStyle name="Vírgula 3 4 4 5" xfId="3035"/>
    <cellStyle name="Vírgula 3 4 4 6" xfId="3564"/>
    <cellStyle name="Vírgula 3 4 4 7" xfId="4134"/>
    <cellStyle name="Vírgula 3 4 5" xfId="720"/>
    <cellStyle name="Vírgula 3 4 5 2" xfId="2217"/>
    <cellStyle name="Vírgula 3 4 5 2 2" xfId="2867"/>
    <cellStyle name="Vírgula 3 4 5 2 3" xfId="3409"/>
    <cellStyle name="Vírgula 3 4 5 2 4" xfId="3993"/>
    <cellStyle name="Vírgula 3 4 5 2 5" xfId="4517"/>
    <cellStyle name="Vírgula 3 4 5 3" xfId="1567"/>
    <cellStyle name="Vírgula 3 4 5 3 2" xfId="2713"/>
    <cellStyle name="Vírgula 3 4 5 3 3" xfId="3255"/>
    <cellStyle name="Vírgula 3 4 5 3 4" xfId="3817"/>
    <cellStyle name="Vírgula 3 4 5 3 5" xfId="4360"/>
    <cellStyle name="Vírgula 3 4 5 4" xfId="2528"/>
    <cellStyle name="Vírgula 3 4 5 5" xfId="3070"/>
    <cellStyle name="Vírgula 3 4 5 6" xfId="3603"/>
    <cellStyle name="Vírgula 3 4 5 7" xfId="4169"/>
    <cellStyle name="Vírgula 3 4 6" xfId="1708"/>
    <cellStyle name="Vírgula 3 4 6 2" xfId="2746"/>
    <cellStyle name="Vírgula 3 4 6 3" xfId="3288"/>
    <cellStyle name="Vírgula 3 4 6 4" xfId="3856"/>
    <cellStyle name="Vírgula 3 4 6 5" xfId="4393"/>
    <cellStyle name="Vírgula 3 4 7" xfId="1033"/>
    <cellStyle name="Vírgula 3 4 7 2" xfId="2570"/>
    <cellStyle name="Vírgula 3 4 7 3" xfId="3112"/>
    <cellStyle name="Vírgula 3 4 7 4" xfId="3655"/>
    <cellStyle name="Vírgula 3 4 7 5" xfId="4216"/>
    <cellStyle name="Vírgula 3 4 8" xfId="2350"/>
    <cellStyle name="Vírgula 3 4 8 2" xfId="2906"/>
    <cellStyle name="Vírgula 3 4 9" xfId="2384"/>
    <cellStyle name="Vírgula 3 5" xfId="246"/>
    <cellStyle name="Vírgula 3 5 2" xfId="1769"/>
    <cellStyle name="Vírgula 3 5 2 2" xfId="2760"/>
    <cellStyle name="Vírgula 3 5 2 3" xfId="3302"/>
    <cellStyle name="Vírgula 3 5 2 4" xfId="3872"/>
    <cellStyle name="Vírgula 3 5 2 5" xfId="4407"/>
    <cellStyle name="Vírgula 3 5 3" xfId="1096"/>
    <cellStyle name="Vírgula 3 5 3 2" xfId="2586"/>
    <cellStyle name="Vírgula 3 5 3 3" xfId="3128"/>
    <cellStyle name="Vírgula 3 5 3 4" xfId="3673"/>
    <cellStyle name="Vírgula 3 5 3 5" xfId="4232"/>
    <cellStyle name="Vírgula 3 5 4" xfId="2400"/>
    <cellStyle name="Vírgula 3 5 5" xfId="2943"/>
    <cellStyle name="Vírgula 3 5 6" xfId="3459"/>
    <cellStyle name="Vírgula 3 5 7" xfId="4042"/>
    <cellStyle name="Vírgula 3 6" xfId="385"/>
    <cellStyle name="Vírgula 3 6 2" xfId="1897"/>
    <cellStyle name="Vírgula 3 6 2 2" xfId="2791"/>
    <cellStyle name="Vírgula 3 6 2 3" xfId="3333"/>
    <cellStyle name="Vírgula 3 6 2 4" xfId="3907"/>
    <cellStyle name="Vírgula 3 6 2 5" xfId="4439"/>
    <cellStyle name="Vírgula 3 6 3" xfId="1232"/>
    <cellStyle name="Vírgula 3 6 3 2" xfId="2624"/>
    <cellStyle name="Vírgula 3 6 3 3" xfId="3166"/>
    <cellStyle name="Vírgula 3 6 3 4" xfId="3716"/>
    <cellStyle name="Vírgula 3 6 3 5" xfId="4270"/>
    <cellStyle name="Vírgula 3 6 4" xfId="2439"/>
    <cellStyle name="Vírgula 3 6 5" xfId="2981"/>
    <cellStyle name="Vírgula 3 6 6" xfId="3502"/>
    <cellStyle name="Vírgula 3 6 7" xfId="4080"/>
    <cellStyle name="Vírgula 3 7" xfId="520"/>
    <cellStyle name="Vírgula 3 7 2" xfId="2026"/>
    <cellStyle name="Vírgula 3 7 2 2" xfId="2822"/>
    <cellStyle name="Vírgula 3 7 2 3" xfId="3364"/>
    <cellStyle name="Vírgula 3 7 2 4" xfId="3942"/>
    <cellStyle name="Vírgula 3 7 2 5" xfId="4470"/>
    <cellStyle name="Vírgula 3 7 3" xfId="1367"/>
    <cellStyle name="Vírgula 3 7 3 2" xfId="2660"/>
    <cellStyle name="Vírgula 3 7 3 3" xfId="3202"/>
    <cellStyle name="Vírgula 3 7 3 4" xfId="3757"/>
    <cellStyle name="Vírgula 3 7 3 5" xfId="4306"/>
    <cellStyle name="Vírgula 3 7 4" xfId="2475"/>
    <cellStyle name="Vírgula 3 7 5" xfId="3017"/>
    <cellStyle name="Vírgula 3 7 6" xfId="3543"/>
    <cellStyle name="Vírgula 3 7 7" xfId="4116"/>
    <cellStyle name="Vírgula 3 8" xfId="653"/>
    <cellStyle name="Vírgula 3 8 2" xfId="2153"/>
    <cellStyle name="Vírgula 3 8 2 2" xfId="2852"/>
    <cellStyle name="Vírgula 3 8 2 3" xfId="3394"/>
    <cellStyle name="Vírgula 3 8 2 4" xfId="3976"/>
    <cellStyle name="Vírgula 3 8 2 5" xfId="4501"/>
    <cellStyle name="Vírgula 3 8 3" xfId="1500"/>
    <cellStyle name="Vírgula 3 8 3 2" xfId="2695"/>
    <cellStyle name="Vírgula 3 8 3 3" xfId="3237"/>
    <cellStyle name="Vírgula 3 8 3 4" xfId="3797"/>
    <cellStyle name="Vírgula 3 8 3 5" xfId="4342"/>
    <cellStyle name="Vírgula 3 8 4" xfId="2510"/>
    <cellStyle name="Vírgula 3 8 5" xfId="3052"/>
    <cellStyle name="Vírgula 3 8 6" xfId="3583"/>
    <cellStyle name="Vírgula 3 8 7" xfId="4151"/>
    <cellStyle name="Vírgula 3 9" xfId="886"/>
    <cellStyle name="Vírgula 3 9 2" xfId="1642"/>
    <cellStyle name="Vírgula 3 9 2 2" xfId="2731"/>
    <cellStyle name="Vírgula 3 9 2 3" xfId="3273"/>
    <cellStyle name="Vírgula 3 9 2 4" xfId="3838"/>
    <cellStyle name="Vírgula 3 9 2 5" xfId="4378"/>
    <cellStyle name="Vírgula 4" xfId="82"/>
    <cellStyle name="Vírgula 4 2" xfId="153"/>
    <cellStyle name="Vírgula 4 2 10" xfId="4028"/>
    <cellStyle name="Vírgula 4 2 2" xfId="323"/>
    <cellStyle name="Vírgula 4 2 2 2" xfId="1173"/>
    <cellStyle name="Vírgula 4 2 2 2 2" xfId="2607"/>
    <cellStyle name="Vírgula 4 2 2 2 3" xfId="3149"/>
    <cellStyle name="Vírgula 4 2 2 2 4" xfId="3697"/>
    <cellStyle name="Vírgula 4 2 2 2 5" xfId="4253"/>
    <cellStyle name="Vírgula 4 2 2 3" xfId="2421"/>
    <cellStyle name="Vírgula 4 2 2 4" xfId="2964"/>
    <cellStyle name="Vírgula 4 2 2 5" xfId="3483"/>
    <cellStyle name="Vírgula 4 2 2 6" xfId="4063"/>
    <cellStyle name="Vírgula 4 2 3" xfId="462"/>
    <cellStyle name="Vírgula 4 2 3 2" xfId="1309"/>
    <cellStyle name="Vírgula 4 2 3 2 2" xfId="2645"/>
    <cellStyle name="Vírgula 4 2 3 2 3" xfId="3187"/>
    <cellStyle name="Vírgula 4 2 3 2 4" xfId="3740"/>
    <cellStyle name="Vírgula 4 2 3 2 5" xfId="4291"/>
    <cellStyle name="Vírgula 4 2 3 3" xfId="2460"/>
    <cellStyle name="Vírgula 4 2 3 4" xfId="3002"/>
    <cellStyle name="Vírgula 4 2 3 5" xfId="3526"/>
    <cellStyle name="Vírgula 4 2 3 6" xfId="4101"/>
    <cellStyle name="Vírgula 4 2 4" xfId="597"/>
    <cellStyle name="Vírgula 4 2 4 2" xfId="1444"/>
    <cellStyle name="Vírgula 4 2 4 2 2" xfId="2681"/>
    <cellStyle name="Vírgula 4 2 4 2 3" xfId="3223"/>
    <cellStyle name="Vírgula 4 2 4 2 4" xfId="3781"/>
    <cellStyle name="Vírgula 4 2 4 2 5" xfId="4328"/>
    <cellStyle name="Vírgula 4 2 4 3" xfId="2496"/>
    <cellStyle name="Vírgula 4 2 4 4" xfId="3038"/>
    <cellStyle name="Vírgula 4 2 4 5" xfId="3567"/>
    <cellStyle name="Vírgula 4 2 4 6" xfId="4137"/>
    <cellStyle name="Vírgula 4 2 5" xfId="729"/>
    <cellStyle name="Vírgula 4 2 5 2" xfId="1576"/>
    <cellStyle name="Vírgula 4 2 5 2 2" xfId="2716"/>
    <cellStyle name="Vírgula 4 2 5 2 3" xfId="3258"/>
    <cellStyle name="Vírgula 4 2 5 2 4" xfId="3820"/>
    <cellStyle name="Vírgula 4 2 5 2 5" xfId="4363"/>
    <cellStyle name="Vírgula 4 2 5 3" xfId="2531"/>
    <cellStyle name="Vírgula 4 2 5 4" xfId="3073"/>
    <cellStyle name="Vírgula 4 2 5 5" xfId="3606"/>
    <cellStyle name="Vírgula 4 2 5 6" xfId="4172"/>
    <cellStyle name="Vírgula 4 2 6" xfId="1042"/>
    <cellStyle name="Vírgula 4 2 6 2" xfId="2573"/>
    <cellStyle name="Vírgula 4 2 6 3" xfId="3115"/>
    <cellStyle name="Vírgula 4 2 6 4" xfId="3658"/>
    <cellStyle name="Vírgula 4 2 6 5" xfId="4219"/>
    <cellStyle name="Vírgula 4 2 7" xfId="2387"/>
    <cellStyle name="Vírgula 4 2 8" xfId="2930"/>
    <cellStyle name="Vírgula 4 2 9" xfId="3444"/>
    <cellStyle name="Vírgula 4 3" xfId="889"/>
    <cellStyle name="Vírgula 4 4" xfId="2367"/>
    <cellStyle name="Vírgula 5" xfId="83"/>
    <cellStyle name="Vírgula 5 10" xfId="973"/>
    <cellStyle name="Vírgula 5 10 2" xfId="2554"/>
    <cellStyle name="Vírgula 5 10 3" xfId="3096"/>
    <cellStyle name="Vírgula 5 10 4" xfId="3636"/>
    <cellStyle name="Vírgula 5 10 5" xfId="4200"/>
    <cellStyle name="Vírgula 5 11" xfId="2351"/>
    <cellStyle name="Vírgula 5 11 2" xfId="2907"/>
    <cellStyle name="Vírgula 5 12" xfId="2368"/>
    <cellStyle name="Vírgula 5 2" xfId="129"/>
    <cellStyle name="Vírgula 5 2 10" xfId="2378"/>
    <cellStyle name="Vírgula 5 2 2" xfId="198"/>
    <cellStyle name="Vírgula 5 2 2 10" xfId="3457"/>
    <cellStyle name="Vírgula 5 2 2 11" xfId="4040"/>
    <cellStyle name="Vírgula 5 2 2 2" xfId="368"/>
    <cellStyle name="Vírgula 5 2 2 2 2" xfId="1885"/>
    <cellStyle name="Vírgula 5 2 2 2 2 2" xfId="2787"/>
    <cellStyle name="Vírgula 5 2 2 2 2 3" xfId="3329"/>
    <cellStyle name="Vírgula 5 2 2 2 2 4" xfId="3903"/>
    <cellStyle name="Vírgula 5 2 2 2 2 5" xfId="4435"/>
    <cellStyle name="Vírgula 5 2 2 2 3" xfId="1218"/>
    <cellStyle name="Vírgula 5 2 2 2 3 2" xfId="2618"/>
    <cellStyle name="Vírgula 5 2 2 2 3 3" xfId="3160"/>
    <cellStyle name="Vírgula 5 2 2 2 3 4" xfId="3710"/>
    <cellStyle name="Vírgula 5 2 2 2 3 5" xfId="4264"/>
    <cellStyle name="Vírgula 5 2 2 2 4" xfId="2432"/>
    <cellStyle name="Vírgula 5 2 2 2 5" xfId="2975"/>
    <cellStyle name="Vírgula 5 2 2 2 6" xfId="3496"/>
    <cellStyle name="Vírgula 5 2 2 2 7" xfId="4074"/>
    <cellStyle name="Vírgula 5 2 2 3" xfId="507"/>
    <cellStyle name="Vírgula 5 2 2 3 2" xfId="2013"/>
    <cellStyle name="Vírgula 5 2 2 3 2 2" xfId="2818"/>
    <cellStyle name="Vírgula 5 2 2 3 2 3" xfId="3360"/>
    <cellStyle name="Vírgula 5 2 2 3 2 4" xfId="3938"/>
    <cellStyle name="Vírgula 5 2 2 3 2 5" xfId="4466"/>
    <cellStyle name="Vírgula 5 2 2 3 3" xfId="1354"/>
    <cellStyle name="Vírgula 5 2 2 3 3 2" xfId="2656"/>
    <cellStyle name="Vírgula 5 2 2 3 3 3" xfId="3198"/>
    <cellStyle name="Vírgula 5 2 2 3 3 4" xfId="3753"/>
    <cellStyle name="Vírgula 5 2 2 3 3 5" xfId="4302"/>
    <cellStyle name="Vírgula 5 2 2 3 4" xfId="2471"/>
    <cellStyle name="Vírgula 5 2 2 3 5" xfId="3013"/>
    <cellStyle name="Vírgula 5 2 2 3 6" xfId="3539"/>
    <cellStyle name="Vírgula 5 2 2 3 7" xfId="4112"/>
    <cellStyle name="Vírgula 5 2 2 4" xfId="642"/>
    <cellStyle name="Vírgula 5 2 2 4 2" xfId="2142"/>
    <cellStyle name="Vírgula 5 2 2 4 2 2" xfId="2849"/>
    <cellStyle name="Vírgula 5 2 2 4 2 3" xfId="3391"/>
    <cellStyle name="Vírgula 5 2 2 4 2 4" xfId="3973"/>
    <cellStyle name="Vírgula 5 2 2 4 2 5" xfId="4498"/>
    <cellStyle name="Vírgula 5 2 2 4 3" xfId="1489"/>
    <cellStyle name="Vírgula 5 2 2 4 3 2" xfId="2692"/>
    <cellStyle name="Vírgula 5 2 2 4 3 3" xfId="3234"/>
    <cellStyle name="Vírgula 5 2 2 4 3 4" xfId="3794"/>
    <cellStyle name="Vírgula 5 2 2 4 3 5" xfId="4339"/>
    <cellStyle name="Vírgula 5 2 2 4 4" xfId="2507"/>
    <cellStyle name="Vírgula 5 2 2 4 5" xfId="3049"/>
    <cellStyle name="Vírgula 5 2 2 4 6" xfId="3580"/>
    <cellStyle name="Vírgula 5 2 2 4 7" xfId="4148"/>
    <cellStyle name="Vírgula 5 2 2 5" xfId="774"/>
    <cellStyle name="Vírgula 5 2 2 5 2" xfId="2269"/>
    <cellStyle name="Vírgula 5 2 2 5 2 2" xfId="2879"/>
    <cellStyle name="Vírgula 5 2 2 5 2 3" xfId="3421"/>
    <cellStyle name="Vírgula 5 2 2 5 2 4" xfId="4007"/>
    <cellStyle name="Vírgula 5 2 2 5 2 5" xfId="4529"/>
    <cellStyle name="Vírgula 5 2 2 5 3" xfId="1621"/>
    <cellStyle name="Vírgula 5 2 2 5 3 2" xfId="2727"/>
    <cellStyle name="Vírgula 5 2 2 5 3 3" xfId="3269"/>
    <cellStyle name="Vírgula 5 2 2 5 3 4" xfId="3833"/>
    <cellStyle name="Vírgula 5 2 2 5 3 5" xfId="4374"/>
    <cellStyle name="Vírgula 5 2 2 5 4" xfId="2542"/>
    <cellStyle name="Vírgula 5 2 2 5 5" xfId="3084"/>
    <cellStyle name="Vírgula 5 2 2 5 6" xfId="3619"/>
    <cellStyle name="Vírgula 5 2 2 5 7" xfId="4183"/>
    <cellStyle name="Vírgula 5 2 2 6" xfId="1760"/>
    <cellStyle name="Vírgula 5 2 2 6 2" xfId="2758"/>
    <cellStyle name="Vírgula 5 2 2 6 3" xfId="3300"/>
    <cellStyle name="Vírgula 5 2 2 6 4" xfId="3870"/>
    <cellStyle name="Vírgula 5 2 2 6 5" xfId="4405"/>
    <cellStyle name="Vírgula 5 2 2 7" xfId="1087"/>
    <cellStyle name="Vírgula 5 2 2 7 2" xfId="2584"/>
    <cellStyle name="Vírgula 5 2 2 7 3" xfId="3126"/>
    <cellStyle name="Vírgula 5 2 2 7 4" xfId="3671"/>
    <cellStyle name="Vírgula 5 2 2 7 5" xfId="4230"/>
    <cellStyle name="Vírgula 5 2 2 8" xfId="2398"/>
    <cellStyle name="Vírgula 5 2 2 9" xfId="2941"/>
    <cellStyle name="Vírgula 5 2 3" xfId="298"/>
    <cellStyle name="Vírgula 5 2 3 2" xfId="1821"/>
    <cellStyle name="Vírgula 5 2 3 2 2" xfId="2772"/>
    <cellStyle name="Vírgula 5 2 3 2 3" xfId="3314"/>
    <cellStyle name="Vírgula 5 2 3 2 4" xfId="3886"/>
    <cellStyle name="Vírgula 5 2 3 2 5" xfId="4419"/>
    <cellStyle name="Vírgula 5 2 3 3" xfId="1148"/>
    <cellStyle name="Vírgula 5 2 3 3 2" xfId="2598"/>
    <cellStyle name="Vírgula 5 2 3 3 3" xfId="3140"/>
    <cellStyle name="Vírgula 5 2 3 3 4" xfId="3687"/>
    <cellStyle name="Vírgula 5 2 3 3 5" xfId="4244"/>
    <cellStyle name="Vírgula 5 2 3 4" xfId="2412"/>
    <cellStyle name="Vírgula 5 2 3 5" xfId="2955"/>
    <cellStyle name="Vírgula 5 2 3 6" xfId="3473"/>
    <cellStyle name="Vírgula 5 2 3 7" xfId="4054"/>
    <cellStyle name="Vírgula 5 2 4" xfId="437"/>
    <cellStyle name="Vírgula 5 2 4 2" xfId="1949"/>
    <cellStyle name="Vírgula 5 2 4 2 2" xfId="2803"/>
    <cellStyle name="Vírgula 5 2 4 2 3" xfId="3345"/>
    <cellStyle name="Vírgula 5 2 4 2 4" xfId="3921"/>
    <cellStyle name="Vírgula 5 2 4 2 5" xfId="4451"/>
    <cellStyle name="Vírgula 5 2 4 3" xfId="1284"/>
    <cellStyle name="Vírgula 5 2 4 3 2" xfId="2636"/>
    <cellStyle name="Vírgula 5 2 4 3 3" xfId="3178"/>
    <cellStyle name="Vírgula 5 2 4 3 4" xfId="3730"/>
    <cellStyle name="Vírgula 5 2 4 3 5" xfId="4282"/>
    <cellStyle name="Vírgula 5 2 4 4" xfId="2451"/>
    <cellStyle name="Vírgula 5 2 4 5" xfId="2993"/>
    <cellStyle name="Vírgula 5 2 4 6" xfId="3516"/>
    <cellStyle name="Vírgula 5 2 4 7" xfId="4092"/>
    <cellStyle name="Vírgula 5 2 5" xfId="572"/>
    <cellStyle name="Vírgula 5 2 5 2" xfId="2078"/>
    <cellStyle name="Vírgula 5 2 5 2 2" xfId="2834"/>
    <cellStyle name="Vírgula 5 2 5 2 3" xfId="3376"/>
    <cellStyle name="Vírgula 5 2 5 2 4" xfId="3956"/>
    <cellStyle name="Vírgula 5 2 5 2 5" xfId="4482"/>
    <cellStyle name="Vírgula 5 2 5 3" xfId="1419"/>
    <cellStyle name="Vírgula 5 2 5 3 2" xfId="2672"/>
    <cellStyle name="Vírgula 5 2 5 3 3" xfId="3214"/>
    <cellStyle name="Vírgula 5 2 5 3 4" xfId="3771"/>
    <cellStyle name="Vírgula 5 2 5 3 5" xfId="4319"/>
    <cellStyle name="Vírgula 5 2 5 4" xfId="2487"/>
    <cellStyle name="Vírgula 5 2 5 5" xfId="3029"/>
    <cellStyle name="Vírgula 5 2 5 6" xfId="3557"/>
    <cellStyle name="Vírgula 5 2 5 7" xfId="4128"/>
    <cellStyle name="Vírgula 5 2 6" xfId="705"/>
    <cellStyle name="Vírgula 5 2 6 2" xfId="2205"/>
    <cellStyle name="Vírgula 5 2 6 2 2" xfId="2864"/>
    <cellStyle name="Vírgula 5 2 6 2 3" xfId="3406"/>
    <cellStyle name="Vírgula 5 2 6 2 4" xfId="3990"/>
    <cellStyle name="Vírgula 5 2 6 2 5" xfId="4514"/>
    <cellStyle name="Vírgula 5 2 6 3" xfId="1552"/>
    <cellStyle name="Vírgula 5 2 6 3 2" xfId="2707"/>
    <cellStyle name="Vírgula 5 2 6 3 3" xfId="3249"/>
    <cellStyle name="Vírgula 5 2 6 3 4" xfId="3811"/>
    <cellStyle name="Vírgula 5 2 6 3 5" xfId="4354"/>
    <cellStyle name="Vírgula 5 2 6 4" xfId="2522"/>
    <cellStyle name="Vírgula 5 2 6 5" xfId="3064"/>
    <cellStyle name="Vírgula 5 2 6 6" xfId="3597"/>
    <cellStyle name="Vírgula 5 2 6 7" xfId="4163"/>
    <cellStyle name="Vírgula 5 2 7" xfId="891"/>
    <cellStyle name="Vírgula 5 2 7 2" xfId="1694"/>
    <cellStyle name="Vírgula 5 2 7 2 2" xfId="2743"/>
    <cellStyle name="Vírgula 5 2 7 2 3" xfId="3285"/>
    <cellStyle name="Vírgula 5 2 7 2 4" xfId="3852"/>
    <cellStyle name="Vírgula 5 2 7 2 5" xfId="4390"/>
    <cellStyle name="Vírgula 5 2 8" xfId="1017"/>
    <cellStyle name="Vírgula 5 2 8 2" xfId="2564"/>
    <cellStyle name="Vírgula 5 2 8 3" xfId="3106"/>
    <cellStyle name="Vírgula 5 2 8 4" xfId="3648"/>
    <cellStyle name="Vírgula 5 2 8 5" xfId="4210"/>
    <cellStyle name="Vírgula 5 2 9" xfId="2352"/>
    <cellStyle name="Vírgula 5 2 9 2" xfId="2908"/>
    <cellStyle name="Vírgula 5 3" xfId="130"/>
    <cellStyle name="Vírgula 5 3 10" xfId="2379"/>
    <cellStyle name="Vírgula 5 3 2" xfId="199"/>
    <cellStyle name="Vírgula 5 3 2 10" xfId="3458"/>
    <cellStyle name="Vírgula 5 3 2 11" xfId="4041"/>
    <cellStyle name="Vírgula 5 3 2 2" xfId="369"/>
    <cellStyle name="Vírgula 5 3 2 2 2" xfId="1886"/>
    <cellStyle name="Vírgula 5 3 2 2 2 2" xfId="2788"/>
    <cellStyle name="Vírgula 5 3 2 2 2 3" xfId="3330"/>
    <cellStyle name="Vírgula 5 3 2 2 2 4" xfId="3904"/>
    <cellStyle name="Vírgula 5 3 2 2 2 5" xfId="4436"/>
    <cellStyle name="Vírgula 5 3 2 2 3" xfId="1219"/>
    <cellStyle name="Vírgula 5 3 2 2 3 2" xfId="2619"/>
    <cellStyle name="Vírgula 5 3 2 2 3 3" xfId="3161"/>
    <cellStyle name="Vírgula 5 3 2 2 3 4" xfId="3711"/>
    <cellStyle name="Vírgula 5 3 2 2 3 5" xfId="4265"/>
    <cellStyle name="Vírgula 5 3 2 2 4" xfId="2433"/>
    <cellStyle name="Vírgula 5 3 2 2 5" xfId="2976"/>
    <cellStyle name="Vírgula 5 3 2 2 6" xfId="3497"/>
    <cellStyle name="Vírgula 5 3 2 2 7" xfId="4075"/>
    <cellStyle name="Vírgula 5 3 2 3" xfId="508"/>
    <cellStyle name="Vírgula 5 3 2 3 2" xfId="2014"/>
    <cellStyle name="Vírgula 5 3 2 3 2 2" xfId="2819"/>
    <cellStyle name="Vírgula 5 3 2 3 2 3" xfId="3361"/>
    <cellStyle name="Vírgula 5 3 2 3 2 4" xfId="3939"/>
    <cellStyle name="Vírgula 5 3 2 3 2 5" xfId="4467"/>
    <cellStyle name="Vírgula 5 3 2 3 3" xfId="1355"/>
    <cellStyle name="Vírgula 5 3 2 3 3 2" xfId="2657"/>
    <cellStyle name="Vírgula 5 3 2 3 3 3" xfId="3199"/>
    <cellStyle name="Vírgula 5 3 2 3 3 4" xfId="3754"/>
    <cellStyle name="Vírgula 5 3 2 3 3 5" xfId="4303"/>
    <cellStyle name="Vírgula 5 3 2 3 4" xfId="2472"/>
    <cellStyle name="Vírgula 5 3 2 3 5" xfId="3014"/>
    <cellStyle name="Vírgula 5 3 2 3 6" xfId="3540"/>
    <cellStyle name="Vírgula 5 3 2 3 7" xfId="4113"/>
    <cellStyle name="Vírgula 5 3 2 4" xfId="643"/>
    <cellStyle name="Vírgula 5 3 2 4 2" xfId="2143"/>
    <cellStyle name="Vírgula 5 3 2 4 2 2" xfId="2850"/>
    <cellStyle name="Vírgula 5 3 2 4 2 3" xfId="3392"/>
    <cellStyle name="Vírgula 5 3 2 4 2 4" xfId="3974"/>
    <cellStyle name="Vírgula 5 3 2 4 2 5" xfId="4499"/>
    <cellStyle name="Vírgula 5 3 2 4 3" xfId="1490"/>
    <cellStyle name="Vírgula 5 3 2 4 3 2" xfId="2693"/>
    <cellStyle name="Vírgula 5 3 2 4 3 3" xfId="3235"/>
    <cellStyle name="Vírgula 5 3 2 4 3 4" xfId="3795"/>
    <cellStyle name="Vírgula 5 3 2 4 3 5" xfId="4340"/>
    <cellStyle name="Vírgula 5 3 2 4 4" xfId="2508"/>
    <cellStyle name="Vírgula 5 3 2 4 5" xfId="3050"/>
    <cellStyle name="Vírgula 5 3 2 4 6" xfId="3581"/>
    <cellStyle name="Vírgula 5 3 2 4 7" xfId="4149"/>
    <cellStyle name="Vírgula 5 3 2 5" xfId="775"/>
    <cellStyle name="Vírgula 5 3 2 5 2" xfId="2270"/>
    <cellStyle name="Vírgula 5 3 2 5 2 2" xfId="2880"/>
    <cellStyle name="Vírgula 5 3 2 5 2 3" xfId="3422"/>
    <cellStyle name="Vírgula 5 3 2 5 2 4" xfId="4008"/>
    <cellStyle name="Vírgula 5 3 2 5 2 5" xfId="4530"/>
    <cellStyle name="Vírgula 5 3 2 5 3" xfId="1622"/>
    <cellStyle name="Vírgula 5 3 2 5 3 2" xfId="2728"/>
    <cellStyle name="Vírgula 5 3 2 5 3 3" xfId="3270"/>
    <cellStyle name="Vírgula 5 3 2 5 3 4" xfId="3834"/>
    <cellStyle name="Vírgula 5 3 2 5 3 5" xfId="4375"/>
    <cellStyle name="Vírgula 5 3 2 5 4" xfId="2543"/>
    <cellStyle name="Vírgula 5 3 2 5 5" xfId="3085"/>
    <cellStyle name="Vírgula 5 3 2 5 6" xfId="3620"/>
    <cellStyle name="Vírgula 5 3 2 5 7" xfId="4184"/>
    <cellStyle name="Vírgula 5 3 2 6" xfId="1761"/>
    <cellStyle name="Vírgula 5 3 2 6 2" xfId="2759"/>
    <cellStyle name="Vírgula 5 3 2 6 3" xfId="3301"/>
    <cellStyle name="Vírgula 5 3 2 6 4" xfId="3871"/>
    <cellStyle name="Vírgula 5 3 2 6 5" xfId="4406"/>
    <cellStyle name="Vírgula 5 3 2 7" xfId="1088"/>
    <cellStyle name="Vírgula 5 3 2 7 2" xfId="2585"/>
    <cellStyle name="Vírgula 5 3 2 7 3" xfId="3127"/>
    <cellStyle name="Vírgula 5 3 2 7 4" xfId="3672"/>
    <cellStyle name="Vírgula 5 3 2 7 5" xfId="4231"/>
    <cellStyle name="Vírgula 5 3 2 8" xfId="2399"/>
    <cellStyle name="Vírgula 5 3 2 9" xfId="2942"/>
    <cellStyle name="Vírgula 5 3 3" xfId="299"/>
    <cellStyle name="Vírgula 5 3 3 2" xfId="1822"/>
    <cellStyle name="Vírgula 5 3 3 2 2" xfId="2773"/>
    <cellStyle name="Vírgula 5 3 3 2 3" xfId="3315"/>
    <cellStyle name="Vírgula 5 3 3 2 4" xfId="3887"/>
    <cellStyle name="Vírgula 5 3 3 2 5" xfId="4420"/>
    <cellStyle name="Vírgula 5 3 3 3" xfId="1149"/>
    <cellStyle name="Vírgula 5 3 3 3 2" xfId="2599"/>
    <cellStyle name="Vírgula 5 3 3 3 3" xfId="3141"/>
    <cellStyle name="Vírgula 5 3 3 3 4" xfId="3688"/>
    <cellStyle name="Vírgula 5 3 3 3 5" xfId="4245"/>
    <cellStyle name="Vírgula 5 3 3 4" xfId="2413"/>
    <cellStyle name="Vírgula 5 3 3 5" xfId="2956"/>
    <cellStyle name="Vírgula 5 3 3 6" xfId="3474"/>
    <cellStyle name="Vírgula 5 3 3 7" xfId="4055"/>
    <cellStyle name="Vírgula 5 3 4" xfId="438"/>
    <cellStyle name="Vírgula 5 3 4 2" xfId="1950"/>
    <cellStyle name="Vírgula 5 3 4 2 2" xfId="2804"/>
    <cellStyle name="Vírgula 5 3 4 2 3" xfId="3346"/>
    <cellStyle name="Vírgula 5 3 4 2 4" xfId="3922"/>
    <cellStyle name="Vírgula 5 3 4 2 5" xfId="4452"/>
    <cellStyle name="Vírgula 5 3 4 3" xfId="1285"/>
    <cellStyle name="Vírgula 5 3 4 3 2" xfId="2637"/>
    <cellStyle name="Vírgula 5 3 4 3 3" xfId="3179"/>
    <cellStyle name="Vírgula 5 3 4 3 4" xfId="3731"/>
    <cellStyle name="Vírgula 5 3 4 3 5" xfId="4283"/>
    <cellStyle name="Vírgula 5 3 4 4" xfId="2452"/>
    <cellStyle name="Vírgula 5 3 4 5" xfId="2994"/>
    <cellStyle name="Vírgula 5 3 4 6" xfId="3517"/>
    <cellStyle name="Vírgula 5 3 4 7" xfId="4093"/>
    <cellStyle name="Vírgula 5 3 5" xfId="573"/>
    <cellStyle name="Vírgula 5 3 5 2" xfId="2079"/>
    <cellStyle name="Vírgula 5 3 5 2 2" xfId="2835"/>
    <cellStyle name="Vírgula 5 3 5 2 3" xfId="3377"/>
    <cellStyle name="Vírgula 5 3 5 2 4" xfId="3957"/>
    <cellStyle name="Vírgula 5 3 5 2 5" xfId="4483"/>
    <cellStyle name="Vírgula 5 3 5 3" xfId="1420"/>
    <cellStyle name="Vírgula 5 3 5 3 2" xfId="2673"/>
    <cellStyle name="Vírgula 5 3 5 3 3" xfId="3215"/>
    <cellStyle name="Vírgula 5 3 5 3 4" xfId="3772"/>
    <cellStyle name="Vírgula 5 3 5 3 5" xfId="4320"/>
    <cellStyle name="Vírgula 5 3 5 4" xfId="2488"/>
    <cellStyle name="Vírgula 5 3 5 5" xfId="3030"/>
    <cellStyle name="Vírgula 5 3 5 6" xfId="3558"/>
    <cellStyle name="Vírgula 5 3 5 7" xfId="4129"/>
    <cellStyle name="Vírgula 5 3 6" xfId="706"/>
    <cellStyle name="Vírgula 5 3 6 2" xfId="2206"/>
    <cellStyle name="Vírgula 5 3 6 2 2" xfId="2865"/>
    <cellStyle name="Vírgula 5 3 6 2 3" xfId="3407"/>
    <cellStyle name="Vírgula 5 3 6 2 4" xfId="3991"/>
    <cellStyle name="Vírgula 5 3 6 2 5" xfId="4515"/>
    <cellStyle name="Vírgula 5 3 6 3" xfId="1553"/>
    <cellStyle name="Vírgula 5 3 6 3 2" xfId="2708"/>
    <cellStyle name="Vírgula 5 3 6 3 3" xfId="3250"/>
    <cellStyle name="Vírgula 5 3 6 3 4" xfId="3812"/>
    <cellStyle name="Vírgula 5 3 6 3 5" xfId="4355"/>
    <cellStyle name="Vírgula 5 3 6 4" xfId="2523"/>
    <cellStyle name="Vírgula 5 3 6 5" xfId="3065"/>
    <cellStyle name="Vírgula 5 3 6 6" xfId="3598"/>
    <cellStyle name="Vírgula 5 3 6 7" xfId="4164"/>
    <cellStyle name="Vírgula 5 3 7" xfId="892"/>
    <cellStyle name="Vírgula 5 3 7 2" xfId="1695"/>
    <cellStyle name="Vírgula 5 3 7 2 2" xfId="2744"/>
    <cellStyle name="Vírgula 5 3 7 2 3" xfId="3286"/>
    <cellStyle name="Vírgula 5 3 7 2 4" xfId="3853"/>
    <cellStyle name="Vírgula 5 3 7 2 5" xfId="4391"/>
    <cellStyle name="Vírgula 5 3 8" xfId="1018"/>
    <cellStyle name="Vírgula 5 3 8 2" xfId="2565"/>
    <cellStyle name="Vírgula 5 3 8 3" xfId="3107"/>
    <cellStyle name="Vírgula 5 3 8 4" xfId="3649"/>
    <cellStyle name="Vírgula 5 3 8 5" xfId="4211"/>
    <cellStyle name="Vírgula 5 3 9" xfId="2353"/>
    <cellStyle name="Vírgula 5 3 9 2" xfId="2909"/>
    <cellStyle name="Vírgula 5 4" xfId="154"/>
    <cellStyle name="Vírgula 5 4 10" xfId="3445"/>
    <cellStyle name="Vírgula 5 4 11" xfId="4029"/>
    <cellStyle name="Vírgula 5 4 2" xfId="324"/>
    <cellStyle name="Vírgula 5 4 2 2" xfId="1841"/>
    <cellStyle name="Vírgula 5 4 2 2 2" xfId="2777"/>
    <cellStyle name="Vírgula 5 4 2 2 3" xfId="3319"/>
    <cellStyle name="Vírgula 5 4 2 2 4" xfId="3891"/>
    <cellStyle name="Vírgula 5 4 2 2 5" xfId="4425"/>
    <cellStyle name="Vírgula 5 4 2 3" xfId="1174"/>
    <cellStyle name="Vírgula 5 4 2 3 2" xfId="2608"/>
    <cellStyle name="Vírgula 5 4 2 3 3" xfId="3150"/>
    <cellStyle name="Vírgula 5 4 2 3 4" xfId="3698"/>
    <cellStyle name="Vírgula 5 4 2 3 5" xfId="4254"/>
    <cellStyle name="Vírgula 5 4 2 4" xfId="2422"/>
    <cellStyle name="Vírgula 5 4 2 5" xfId="2965"/>
    <cellStyle name="Vírgula 5 4 2 6" xfId="3484"/>
    <cellStyle name="Vírgula 5 4 2 7" xfId="4064"/>
    <cellStyle name="Vírgula 5 4 3" xfId="463"/>
    <cellStyle name="Vírgula 5 4 3 2" xfId="1969"/>
    <cellStyle name="Vírgula 5 4 3 2 2" xfId="2808"/>
    <cellStyle name="Vírgula 5 4 3 2 3" xfId="3350"/>
    <cellStyle name="Vírgula 5 4 3 2 4" xfId="3926"/>
    <cellStyle name="Vírgula 5 4 3 2 5" xfId="4456"/>
    <cellStyle name="Vírgula 5 4 3 3" xfId="1310"/>
    <cellStyle name="Vírgula 5 4 3 3 2" xfId="2646"/>
    <cellStyle name="Vírgula 5 4 3 3 3" xfId="3188"/>
    <cellStyle name="Vírgula 5 4 3 3 4" xfId="3741"/>
    <cellStyle name="Vírgula 5 4 3 3 5" xfId="4292"/>
    <cellStyle name="Vírgula 5 4 3 4" xfId="2461"/>
    <cellStyle name="Vírgula 5 4 3 5" xfId="3003"/>
    <cellStyle name="Vírgula 5 4 3 6" xfId="3527"/>
    <cellStyle name="Vírgula 5 4 3 7" xfId="4102"/>
    <cellStyle name="Vírgula 5 4 4" xfId="598"/>
    <cellStyle name="Vírgula 5 4 4 2" xfId="2098"/>
    <cellStyle name="Vírgula 5 4 4 2 2" xfId="2839"/>
    <cellStyle name="Vírgula 5 4 4 2 3" xfId="3381"/>
    <cellStyle name="Vírgula 5 4 4 2 4" xfId="3961"/>
    <cellStyle name="Vírgula 5 4 4 2 5" xfId="4487"/>
    <cellStyle name="Vírgula 5 4 4 3" xfId="1445"/>
    <cellStyle name="Vírgula 5 4 4 3 2" xfId="2682"/>
    <cellStyle name="Vírgula 5 4 4 3 3" xfId="3224"/>
    <cellStyle name="Vírgula 5 4 4 3 4" xfId="3782"/>
    <cellStyle name="Vírgula 5 4 4 3 5" xfId="4329"/>
    <cellStyle name="Vírgula 5 4 4 4" xfId="2497"/>
    <cellStyle name="Vírgula 5 4 4 5" xfId="3039"/>
    <cellStyle name="Vírgula 5 4 4 6" xfId="3568"/>
    <cellStyle name="Vírgula 5 4 4 7" xfId="4138"/>
    <cellStyle name="Vírgula 5 4 5" xfId="730"/>
    <cellStyle name="Vírgula 5 4 5 2" xfId="2225"/>
    <cellStyle name="Vírgula 5 4 5 2 2" xfId="2869"/>
    <cellStyle name="Vírgula 5 4 5 2 3" xfId="3411"/>
    <cellStyle name="Vírgula 5 4 5 2 4" xfId="3995"/>
    <cellStyle name="Vírgula 5 4 5 2 5" xfId="4519"/>
    <cellStyle name="Vírgula 5 4 5 3" xfId="1577"/>
    <cellStyle name="Vírgula 5 4 5 3 2" xfId="2717"/>
    <cellStyle name="Vírgula 5 4 5 3 3" xfId="3259"/>
    <cellStyle name="Vírgula 5 4 5 3 4" xfId="3821"/>
    <cellStyle name="Vírgula 5 4 5 3 5" xfId="4364"/>
    <cellStyle name="Vírgula 5 4 5 4" xfId="2532"/>
    <cellStyle name="Vírgula 5 4 5 5" xfId="3074"/>
    <cellStyle name="Vírgula 5 4 5 6" xfId="3607"/>
    <cellStyle name="Vírgula 5 4 5 7" xfId="4173"/>
    <cellStyle name="Vírgula 5 4 6" xfId="1716"/>
    <cellStyle name="Vírgula 5 4 6 2" xfId="2748"/>
    <cellStyle name="Vírgula 5 4 6 3" xfId="3290"/>
    <cellStyle name="Vírgula 5 4 6 4" xfId="3858"/>
    <cellStyle name="Vírgula 5 4 6 5" xfId="4395"/>
    <cellStyle name="Vírgula 5 4 7" xfId="1043"/>
    <cellStyle name="Vírgula 5 4 7 2" xfId="2574"/>
    <cellStyle name="Vírgula 5 4 7 3" xfId="3116"/>
    <cellStyle name="Vírgula 5 4 7 4" xfId="3659"/>
    <cellStyle name="Vírgula 5 4 7 5" xfId="4220"/>
    <cellStyle name="Vírgula 5 4 8" xfId="2388"/>
    <cellStyle name="Vírgula 5 4 9" xfId="2931"/>
    <cellStyle name="Vírgula 5 5" xfId="254"/>
    <cellStyle name="Vírgula 5 5 2" xfId="1777"/>
    <cellStyle name="Vírgula 5 5 2 2" xfId="2762"/>
    <cellStyle name="Vírgula 5 5 2 3" xfId="3304"/>
    <cellStyle name="Vírgula 5 5 2 4" xfId="3874"/>
    <cellStyle name="Vírgula 5 5 2 5" xfId="4409"/>
    <cellStyle name="Vírgula 5 5 3" xfId="1104"/>
    <cellStyle name="Vírgula 5 5 3 2" xfId="2588"/>
    <cellStyle name="Vírgula 5 5 3 3" xfId="3130"/>
    <cellStyle name="Vírgula 5 5 3 4" xfId="3675"/>
    <cellStyle name="Vírgula 5 5 3 5" xfId="4234"/>
    <cellStyle name="Vírgula 5 5 4" xfId="2402"/>
    <cellStyle name="Vírgula 5 5 5" xfId="2945"/>
    <cellStyle name="Vírgula 5 5 6" xfId="3461"/>
    <cellStyle name="Vírgula 5 5 7" xfId="4044"/>
    <cellStyle name="Vírgula 5 6" xfId="393"/>
    <cellStyle name="Vírgula 5 6 2" xfId="1905"/>
    <cellStyle name="Vírgula 5 6 2 2" xfId="2793"/>
    <cellStyle name="Vírgula 5 6 2 3" xfId="3335"/>
    <cellStyle name="Vírgula 5 6 2 4" xfId="3909"/>
    <cellStyle name="Vírgula 5 6 2 5" xfId="4441"/>
    <cellStyle name="Vírgula 5 6 3" xfId="1240"/>
    <cellStyle name="Vírgula 5 6 3 2" xfId="2626"/>
    <cellStyle name="Vírgula 5 6 3 3" xfId="3168"/>
    <cellStyle name="Vírgula 5 6 3 4" xfId="3718"/>
    <cellStyle name="Vírgula 5 6 3 5" xfId="4272"/>
    <cellStyle name="Vírgula 5 6 4" xfId="2441"/>
    <cellStyle name="Vírgula 5 6 5" xfId="2983"/>
    <cellStyle name="Vírgula 5 6 6" xfId="3504"/>
    <cellStyle name="Vírgula 5 6 7" xfId="4082"/>
    <cellStyle name="Vírgula 5 7" xfId="528"/>
    <cellStyle name="Vírgula 5 7 2" xfId="2034"/>
    <cellStyle name="Vírgula 5 7 2 2" xfId="2824"/>
    <cellStyle name="Vírgula 5 7 2 3" xfId="3366"/>
    <cellStyle name="Vírgula 5 7 2 4" xfId="3944"/>
    <cellStyle name="Vírgula 5 7 2 5" xfId="4472"/>
    <cellStyle name="Vírgula 5 7 3" xfId="1375"/>
    <cellStyle name="Vírgula 5 7 3 2" xfId="2662"/>
    <cellStyle name="Vírgula 5 7 3 3" xfId="3204"/>
    <cellStyle name="Vírgula 5 7 3 4" xfId="3759"/>
    <cellStyle name="Vírgula 5 7 3 5" xfId="4308"/>
    <cellStyle name="Vírgula 5 7 4" xfId="2477"/>
    <cellStyle name="Vírgula 5 7 5" xfId="3019"/>
    <cellStyle name="Vírgula 5 7 6" xfId="3545"/>
    <cellStyle name="Vírgula 5 7 7" xfId="4118"/>
    <cellStyle name="Vírgula 5 8" xfId="661"/>
    <cellStyle name="Vírgula 5 8 2" xfId="2161"/>
    <cellStyle name="Vírgula 5 8 2 2" xfId="2854"/>
    <cellStyle name="Vírgula 5 8 2 3" xfId="3396"/>
    <cellStyle name="Vírgula 5 8 2 4" xfId="3978"/>
    <cellStyle name="Vírgula 5 8 2 5" xfId="4503"/>
    <cellStyle name="Vírgula 5 8 3" xfId="1508"/>
    <cellStyle name="Vírgula 5 8 3 2" xfId="2697"/>
    <cellStyle name="Vírgula 5 8 3 3" xfId="3239"/>
    <cellStyle name="Vírgula 5 8 3 4" xfId="3799"/>
    <cellStyle name="Vírgula 5 8 3 5" xfId="4344"/>
    <cellStyle name="Vírgula 5 8 4" xfId="2512"/>
    <cellStyle name="Vírgula 5 8 5" xfId="3054"/>
    <cellStyle name="Vírgula 5 8 6" xfId="3585"/>
    <cellStyle name="Vírgula 5 8 7" xfId="4153"/>
    <cellStyle name="Vírgula 5 9" xfId="890"/>
    <cellStyle name="Vírgula 5 9 2" xfId="1650"/>
    <cellStyle name="Vírgula 5 9 2 2" xfId="2733"/>
    <cellStyle name="Vírgula 5 9 2 3" xfId="3275"/>
    <cellStyle name="Vírgula 5 9 2 4" xfId="3840"/>
    <cellStyle name="Vírgula 5 9 2 5" xfId="4380"/>
    <cellStyle name="Vírgula 6" xfId="132"/>
    <cellStyle name="Vírgula 6 10" xfId="3437"/>
    <cellStyle name="Vírgula 6 11" xfId="4021"/>
    <cellStyle name="Vírgula 6 2" xfId="302"/>
    <cellStyle name="Vírgula 6 2 2" xfId="1824"/>
    <cellStyle name="Vírgula 6 2 2 2" xfId="2774"/>
    <cellStyle name="Vírgula 6 2 2 3" xfId="3316"/>
    <cellStyle name="Vírgula 6 2 2 4" xfId="3888"/>
    <cellStyle name="Vírgula 6 2 2 5" xfId="4421"/>
    <cellStyle name="Vírgula 6 2 3" xfId="1152"/>
    <cellStyle name="Vírgula 6 2 3 2" xfId="2600"/>
    <cellStyle name="Vírgula 6 2 3 3" xfId="3142"/>
    <cellStyle name="Vírgula 6 2 3 4" xfId="3690"/>
    <cellStyle name="Vírgula 6 2 3 5" xfId="4246"/>
    <cellStyle name="Vírgula 6 2 4" xfId="2414"/>
    <cellStyle name="Vírgula 6 2 5" xfId="2957"/>
    <cellStyle name="Vírgula 6 2 6" xfId="3476"/>
    <cellStyle name="Vírgula 6 2 7" xfId="4056"/>
    <cellStyle name="Vírgula 6 3" xfId="441"/>
    <cellStyle name="Vírgula 6 3 2" xfId="1952"/>
    <cellStyle name="Vírgula 6 3 2 2" xfId="2805"/>
    <cellStyle name="Vírgula 6 3 2 3" xfId="3347"/>
    <cellStyle name="Vírgula 6 3 2 4" xfId="3923"/>
    <cellStyle name="Vírgula 6 3 2 5" xfId="4453"/>
    <cellStyle name="Vírgula 6 3 3" xfId="1288"/>
    <cellStyle name="Vírgula 6 3 3 2" xfId="2638"/>
    <cellStyle name="Vírgula 6 3 3 3" xfId="3180"/>
    <cellStyle name="Vírgula 6 3 3 4" xfId="3733"/>
    <cellStyle name="Vírgula 6 3 3 5" xfId="4284"/>
    <cellStyle name="Vírgula 6 3 4" xfId="2453"/>
    <cellStyle name="Vírgula 6 3 5" xfId="2995"/>
    <cellStyle name="Vírgula 6 3 6" xfId="3519"/>
    <cellStyle name="Vírgula 6 3 7" xfId="4094"/>
    <cellStyle name="Vírgula 6 4" xfId="576"/>
    <cellStyle name="Vírgula 6 4 2" xfId="2081"/>
    <cellStyle name="Vírgula 6 4 2 2" xfId="2836"/>
    <cellStyle name="Vírgula 6 4 2 3" xfId="3378"/>
    <cellStyle name="Vírgula 6 4 2 4" xfId="3958"/>
    <cellStyle name="Vírgula 6 4 2 5" xfId="4484"/>
    <cellStyle name="Vírgula 6 4 3" xfId="1423"/>
    <cellStyle name="Vírgula 6 4 3 2" xfId="2674"/>
    <cellStyle name="Vírgula 6 4 3 3" xfId="3216"/>
    <cellStyle name="Vírgula 6 4 3 4" xfId="3774"/>
    <cellStyle name="Vírgula 6 4 3 5" xfId="4321"/>
    <cellStyle name="Vírgula 6 4 4" xfId="2489"/>
    <cellStyle name="Vírgula 6 4 5" xfId="3031"/>
    <cellStyle name="Vírgula 6 4 6" xfId="3560"/>
    <cellStyle name="Vírgula 6 4 7" xfId="4130"/>
    <cellStyle name="Vírgula 6 5" xfId="708"/>
    <cellStyle name="Vírgula 6 5 2" xfId="2208"/>
    <cellStyle name="Vírgula 6 5 2 2" xfId="2866"/>
    <cellStyle name="Vírgula 6 5 2 3" xfId="3408"/>
    <cellStyle name="Vírgula 6 5 2 4" xfId="3992"/>
    <cellStyle name="Vírgula 6 5 2 5" xfId="4516"/>
    <cellStyle name="Vírgula 6 5 3" xfId="1555"/>
    <cellStyle name="Vírgula 6 5 3 2" xfId="2709"/>
    <cellStyle name="Vírgula 6 5 3 3" xfId="3251"/>
    <cellStyle name="Vírgula 6 5 3 4" xfId="3813"/>
    <cellStyle name="Vírgula 6 5 3 5" xfId="4356"/>
    <cellStyle name="Vírgula 6 5 4" xfId="2524"/>
    <cellStyle name="Vírgula 6 5 5" xfId="3066"/>
    <cellStyle name="Vírgula 6 5 6" xfId="3599"/>
    <cellStyle name="Vírgula 6 5 7" xfId="4165"/>
    <cellStyle name="Vírgula 6 6" xfId="1699"/>
    <cellStyle name="Vírgula 6 6 2" xfId="2745"/>
    <cellStyle name="Vírgula 6 6 3" xfId="3287"/>
    <cellStyle name="Vírgula 6 6 4" xfId="3855"/>
    <cellStyle name="Vírgula 6 6 5" xfId="4392"/>
    <cellStyle name="Vírgula 6 7" xfId="1021"/>
    <cellStyle name="Vírgula 6 7 2" xfId="2566"/>
    <cellStyle name="Vírgula 6 7 3" xfId="3108"/>
    <cellStyle name="Vírgula 6 7 4" xfId="3651"/>
    <cellStyle name="Vírgula 6 7 5" xfId="4212"/>
    <cellStyle name="Vírgula 6 8" xfId="2380"/>
    <cellStyle name="Vírgula 6 9" xfId="2923"/>
    <cellStyle name="Vírgula 7" xfId="134"/>
    <cellStyle name="Vírgula 7 10" xfId="4022"/>
    <cellStyle name="Vírgula 7 2" xfId="304"/>
    <cellStyle name="Vírgula 7 2 2" xfId="1154"/>
    <cellStyle name="Vírgula 7 2 2 2" xfId="2601"/>
    <cellStyle name="Vírgula 7 2 2 3" xfId="3143"/>
    <cellStyle name="Vírgula 7 2 2 4" xfId="3691"/>
    <cellStyle name="Vírgula 7 2 2 5" xfId="4247"/>
    <cellStyle name="Vírgula 7 2 3" xfId="2415"/>
    <cellStyle name="Vírgula 7 2 4" xfId="2958"/>
    <cellStyle name="Vírgula 7 2 5" xfId="3477"/>
    <cellStyle name="Vírgula 7 2 6" xfId="4057"/>
    <cellStyle name="Vírgula 7 3" xfId="443"/>
    <cellStyle name="Vírgula 7 3 2" xfId="1290"/>
    <cellStyle name="Vírgula 7 3 2 2" xfId="2639"/>
    <cellStyle name="Vírgula 7 3 2 3" xfId="3181"/>
    <cellStyle name="Vírgula 7 3 2 4" xfId="3734"/>
    <cellStyle name="Vírgula 7 3 2 5" xfId="4285"/>
    <cellStyle name="Vírgula 7 3 3" xfId="2454"/>
    <cellStyle name="Vírgula 7 3 4" xfId="2996"/>
    <cellStyle name="Vírgula 7 3 5" xfId="3520"/>
    <cellStyle name="Vírgula 7 3 6" xfId="4095"/>
    <cellStyle name="Vírgula 7 4" xfId="578"/>
    <cellStyle name="Vírgula 7 4 2" xfId="1425"/>
    <cellStyle name="Vírgula 7 4 2 2" xfId="2675"/>
    <cellStyle name="Vírgula 7 4 2 3" xfId="3217"/>
    <cellStyle name="Vírgula 7 4 2 4" xfId="3775"/>
    <cellStyle name="Vírgula 7 4 2 5" xfId="4322"/>
    <cellStyle name="Vírgula 7 4 3" xfId="2490"/>
    <cellStyle name="Vírgula 7 4 4" xfId="3032"/>
    <cellStyle name="Vírgula 7 4 5" xfId="3561"/>
    <cellStyle name="Vírgula 7 4 6" xfId="4131"/>
    <cellStyle name="Vírgula 7 5" xfId="710"/>
    <cellStyle name="Vírgula 7 5 2" xfId="1557"/>
    <cellStyle name="Vírgula 7 5 2 2" xfId="2710"/>
    <cellStyle name="Vírgula 7 5 2 3" xfId="3252"/>
    <cellStyle name="Vírgula 7 5 2 4" xfId="3814"/>
    <cellStyle name="Vírgula 7 5 2 5" xfId="4357"/>
    <cellStyle name="Vírgula 7 5 3" xfId="2525"/>
    <cellStyle name="Vírgula 7 5 4" xfId="3067"/>
    <cellStyle name="Vírgula 7 5 5" xfId="3600"/>
    <cellStyle name="Vírgula 7 5 6" xfId="4166"/>
    <cellStyle name="Vírgula 7 6" xfId="1023"/>
    <cellStyle name="Vírgula 7 6 2" xfId="2567"/>
    <cellStyle name="Vírgula 7 6 3" xfId="3109"/>
    <cellStyle name="Vírgula 7 6 4" xfId="3652"/>
    <cellStyle name="Vírgula 7 6 5" xfId="4213"/>
    <cellStyle name="Vírgula 7 7" xfId="2381"/>
    <cellStyle name="Vírgula 7 8" xfId="2924"/>
    <cellStyle name="Vírgula 7 9" xfId="3438"/>
    <cellStyle name="Vírgula 8" xfId="372"/>
    <cellStyle name="Vírgula 8 2" xfId="376"/>
    <cellStyle name="Vírgula 8 2 2" xfId="1223"/>
    <cellStyle name="Vírgula 8 2 2 2" xfId="2622"/>
    <cellStyle name="Vírgula 8 2 2 3" xfId="3164"/>
    <cellStyle name="Vírgula 8 2 2 4" xfId="3714"/>
    <cellStyle name="Vírgula 8 2 2 5" xfId="4268"/>
    <cellStyle name="Vírgula 8 2 3" xfId="2437"/>
    <cellStyle name="Vírgula 8 2 4" xfId="2979"/>
    <cellStyle name="Vírgula 8 2 5" xfId="3500"/>
    <cellStyle name="Vírgula 8 2 6" xfId="4078"/>
    <cellStyle name="Vírgula 8 3" xfId="2434"/>
    <cellStyle name="Vírgula 9" xfId="375"/>
    <cellStyle name="Vírgula 9 2" xfId="1889"/>
    <cellStyle name="Vírgula 9 2 2" xfId="2790"/>
    <cellStyle name="Vírgula 9 2 3" xfId="3332"/>
    <cellStyle name="Vírgula 9 2 4" xfId="3906"/>
    <cellStyle name="Vírgula 9 2 5" xfId="4438"/>
    <cellStyle name="Vírgula 9 3" xfId="1222"/>
    <cellStyle name="Vírgula 9 3 2" xfId="2621"/>
    <cellStyle name="Vírgula 9 3 3" xfId="3163"/>
    <cellStyle name="Vírgula 9 3 4" xfId="3713"/>
    <cellStyle name="Vírgula 9 3 5" xfId="4267"/>
    <cellStyle name="Vírgula 9 4" xfId="2436"/>
    <cellStyle name="Vírgula 9 5" xfId="2978"/>
    <cellStyle name="Vírgula 9 6" xfId="3499"/>
    <cellStyle name="Vírgula 9 7" xfId="4077"/>
    <cellStyle name="Warning Text" xfId="940"/>
    <cellStyle name="Warning Text 2" xfId="23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508635</xdr:rowOff>
    </xdr:from>
    <xdr:to>
      <xdr:col>3</xdr:col>
      <xdr:colOff>917301</xdr:colOff>
      <xdr:row>2</xdr:row>
      <xdr:rowOff>1285875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DFD669F-31F6-4DBD-929A-AC76B81D2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9635"/>
          <a:ext cx="2755626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344806</xdr:colOff>
      <xdr:row>0</xdr:row>
      <xdr:rowOff>100964</xdr:rowOff>
    </xdr:from>
    <xdr:to>
      <xdr:col>1</xdr:col>
      <xdr:colOff>1000126</xdr:colOff>
      <xdr:row>2</xdr:row>
      <xdr:rowOff>156321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F51DD1-EF66-465F-9B26-1543028C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6" y="100964"/>
          <a:ext cx="2426970" cy="5506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238125</xdr:rowOff>
    </xdr:from>
    <xdr:to>
      <xdr:col>0</xdr:col>
      <xdr:colOff>1495424</xdr:colOff>
      <xdr:row>2</xdr:row>
      <xdr:rowOff>58745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C86633-050D-4E46-9895-0377C185C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238125"/>
          <a:ext cx="1438275" cy="315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C648AB-3353-448A-A523-50AFEB81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366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6318D1-0950-4260-9401-EBF5B9FB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96B80D3-3551-4590-BCDD-ECE39D36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4631A5D-29D9-467A-AAD5-4138F164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272143</xdr:colOff>
      <xdr:row>10</xdr:row>
      <xdr:rowOff>174172</xdr:rowOff>
    </xdr:from>
    <xdr:ext cx="6923315" cy="2873828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453CF9F-ED2E-40CF-A0BE-BA3349A4B3C2}"/>
            </a:ext>
          </a:extLst>
        </xdr:cNvPr>
        <xdr:cNvSpPr txBox="1"/>
      </xdr:nvSpPr>
      <xdr:spPr>
        <a:xfrm>
          <a:off x="2351314" y="2296886"/>
          <a:ext cx="6923315" cy="2873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3</xdr:col>
      <xdr:colOff>10885</xdr:colOff>
      <xdr:row>13</xdr:row>
      <xdr:rowOff>32657</xdr:rowOff>
    </xdr:from>
    <xdr:to>
      <xdr:col>9</xdr:col>
      <xdr:colOff>10886</xdr:colOff>
      <xdr:row>16</xdr:row>
      <xdr:rowOff>97972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3A3E8715-E84A-47AE-8C27-4797F8241F6E}"/>
            </a:ext>
          </a:extLst>
        </xdr:cNvPr>
        <xdr:cNvSpPr txBox="1">
          <a:spLocks noChangeArrowheads="1"/>
        </xdr:cNvSpPr>
      </xdr:nvSpPr>
      <xdr:spPr bwMode="auto">
        <a:xfrm>
          <a:off x="2841171" y="2710543"/>
          <a:ext cx="6618515" cy="6204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 Aquisição de Bens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198120</xdr:colOff>
      <xdr:row>9</xdr:row>
      <xdr:rowOff>60960</xdr:rowOff>
    </xdr:from>
    <xdr:ext cx="4747260" cy="164592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1B39AD9-4E4A-4C03-98F8-545211831BBC}"/>
            </a:ext>
          </a:extLst>
        </xdr:cNvPr>
        <xdr:cNvSpPr txBox="1"/>
      </xdr:nvSpPr>
      <xdr:spPr>
        <a:xfrm>
          <a:off x="2491740" y="1836420"/>
          <a:ext cx="4747260" cy="1645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1043940</xdr:colOff>
      <xdr:row>11</xdr:row>
      <xdr:rowOff>0</xdr:rowOff>
    </xdr:from>
    <xdr:to>
      <xdr:col>5</xdr:col>
      <xdr:colOff>15240</xdr:colOff>
      <xdr:row>14</xdr:row>
      <xdr:rowOff>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DAF15DAA-915E-4B92-888E-B0F80418876E}"/>
            </a:ext>
          </a:extLst>
        </xdr:cNvPr>
        <xdr:cNvSpPr txBox="1">
          <a:spLocks noChangeArrowheads="1"/>
        </xdr:cNvSpPr>
      </xdr:nvSpPr>
      <xdr:spPr bwMode="auto">
        <a:xfrm>
          <a:off x="1043940" y="2141220"/>
          <a:ext cx="7650480" cy="548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Houveram outros investimentos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08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" name="Imagem 4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" name="Imagem 4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" name="Imagem 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" name="Imagem 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" name="Imagem 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" name="Imagem 5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" name="Imagem 5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" name="Imagem 6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" name="Imagem 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" name="Imagem 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" name="Imagem 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" name="Imagem 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" name="Imagem 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" name="Imagem 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" name="Imagem 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" name="Imagem 7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" name="Imagem 7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" name="Imagem 7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" name="Imagem 7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" name="Imagem 7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" name="Imagem 7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" name="Imagem 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" name="Imagem 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" name="Imagem 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" name="Imagem 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" name="Imagem 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" name="Imagem 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" name="Imagem 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" name="Imagem 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" name="Imagem 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" name="Imagem 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" name="Imagem 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" name="Imagem 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" name="Imagem 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" name="Imagem 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" name="Imagem 9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" name="Imagem 9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" name="Imagem 9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" name="Imagem 9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" name="Imagem 9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" name="Imagem 9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" name="Imagem 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" name="Imagem 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" name="Imagem 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" name="Imagem 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" name="Imagem 1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" name="Imagem 1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" name="Imagem 1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" name="Imagem 1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" name="Imagem 10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" name="Imagem 10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" name="Imagem 10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" name="Imagem 10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" name="Imagem 10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" name="Imagem 10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" name="Imagem 1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" name="Imagem 1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" name="Imagem 1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" name="Imagem 1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" name="Imagem 1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" name="Imagem 1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" name="Imagem 1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" name="Imagem 1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" name="Imagem 1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" name="Imagem 11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" name="Imagem 12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" name="Imagem 12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" name="Imagem 12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" name="Imagem 12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" name="Imagem 12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" name="Imagem 1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" name="Imagem 1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" name="Imagem 1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" name="Imagem 1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" name="Imagem 1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" name="Imagem 1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" name="Imagem 1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" name="Imagem 1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" name="Imagem 13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" name="Imagem 13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" name="Imagem 13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" name="Imagem 13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" name="Imagem 13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" name="Imagem 13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" name="Imagem 1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" name="Imagem 1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" name="Imagem 1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" name="Imagem 1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" name="Imagem 1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" name="Imagem 1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" name="Imagem 1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" name="Imagem 1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" name="Imagem 1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" name="Imagem 14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" name="Imagem 14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" name="Imagem 15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" name="Imagem 15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" name="Imagem 15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" name="Imagem 15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" name="Imagem 1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" name="Imagem 1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" name="Imagem 1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" name="Imagem 1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" name="Imagem 1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" name="Imagem 1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" name="Imagem 1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" name="Imagem 1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" name="Imagem 1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" name="Imagem 1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" name="Imagem 1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" name="Imagem 1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" name="Imagem 1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" name="Imagem 1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" name="Imagem 16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" name="Imagem 16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" name="Imagem 17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" name="Imagem 17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" name="Imagem 17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" name="Imagem 17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" name="Imagem 1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" name="Imagem 1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" name="Imagem 1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" name="Imagem 1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" name="Imagem 1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" name="Imagem 1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" name="Imagem 1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" name="Imagem 1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" name="Imagem 18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" name="Imagem 18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" name="Imagem 18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" name="Imagem 18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" name="Imagem 18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" name="Imagem 18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" name="Imagem 1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" name="Imagem 1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" name="Imagem 1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" name="Imagem 1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" name="Imagem 1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" name="Imagem 1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" name="Imagem 1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" name="Imagem 1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" name="Imagem 1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" name="Imagem 19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" name="Imagem 19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" name="Imagem 19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" name="Imagem 20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" name="Imagem 20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" name="Imagem 20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" name="Imagem 2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" name="Imagem 2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" name="Imagem 2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" name="Imagem 2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" name="Imagem 2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" name="Imagem 2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0" name="Imagem 2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1" name="Imagem 2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2" name="Imagem 21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3" name="Imagem 21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4" name="Imagem 21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5" name="Imagem 21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6" name="Imagem 21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7" name="Imagem 21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8" name="Imagem 2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9" name="Imagem 2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0" name="Imagem 2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1" name="Imagem 2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2" name="Imagem 2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3" name="Imagem 2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4" name="Imagem 2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5" name="Imagem 2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6" name="Imagem 2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7" name="Imagem 22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8" name="Imagem 22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9" name="Imagem 22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0" name="Imagem 22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1" name="Imagem 23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2" name="Imagem 23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3" name="Imagem 2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4" name="Imagem 2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5" name="Imagem 2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6" name="Imagem 2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7" name="Imagem 2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8" name="Imagem 2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9" name="Imagem 2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0" name="Imagem 2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1" name="Imagem 2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2" name="Imagem 2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3" name="Imagem 2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4" name="Imagem 2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5" name="Imagem 2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6" name="Imagem 2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7" name="Imagem 24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8" name="Imagem 24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9" name="Imagem 24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0" name="Imagem 24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1" name="Imagem 25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2" name="Imagem 25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3" name="Imagem 2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4" name="Imagem 2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5" name="Imagem 2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6" name="Imagem 2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7" name="Imagem 2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8" name="Imagem 2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9" name="Imagem 2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0" name="Imagem 2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1" name="Imagem 26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2" name="Imagem 26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3" name="Imagem 26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4" name="Imagem 26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5" name="Imagem 26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6" name="Imagem 26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7" name="Imagem 2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8" name="Imagem 2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9" name="Imagem 2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0" name="Imagem 2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1" name="Imagem 2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2" name="Imagem 2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3" name="Imagem 2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4" name="Imagem 2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5" name="Imagem 2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6" name="Imagem 27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7" name="Imagem 27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8" name="Imagem 27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9" name="Imagem 27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0" name="Imagem 27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1" name="Imagem 28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2" name="Imagem 2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3" name="Imagem 2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4" name="Imagem 2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5" name="Imagem 2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6" name="Imagem 2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7" name="Imagem 2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8" name="Imagem 2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9" name="Imagem 2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0" name="Imagem 28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1" name="Imagem 29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2" name="Imagem 29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3" name="Imagem 29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4" name="Imagem 29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5" name="Imagem 29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6" name="Imagem 2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7" name="Imagem 2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8" name="Imagem 2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9" name="Imagem 2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0" name="Imagem 2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1" name="Imagem 3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2" name="Imagem 3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3" name="Imagem 3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4" name="Imagem 3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5" name="Imagem 30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6" name="Imagem 30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7" name="Imagem 30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8" name="Imagem 30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9" name="Imagem 30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0" name="Imagem 30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1" name="Imagem 3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2" name="Imagem 3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3" name="Imagem 3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4" name="Imagem 3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5" name="Imagem 3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6" name="Imagem 3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7" name="Imagem 3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8" name="Imagem 3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9" name="Imagem 3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0" name="Imagem 3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1" name="Imagem 3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2" name="Imagem 3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3" name="Imagem 3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4" name="Imagem 3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5" name="Imagem 32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6" name="Imagem 32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7" name="Imagem 32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8" name="Imagem 32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9" name="Imagem 32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0" name="Imagem 32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1" name="Imagem 3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2" name="Imagem 3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3" name="Imagem 3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4" name="Imagem 3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5" name="Imagem 3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6" name="Imagem 3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7" name="Imagem 3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8" name="Imagem 3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9" name="Imagem 33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0" name="Imagem 33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1" name="Imagem 34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2" name="Imagem 34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3" name="Imagem 34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4" name="Imagem 34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5" name="Imagem 3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6" name="Imagem 3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7" name="Imagem 3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8" name="Imagem 3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9" name="Imagem 3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0" name="Imagem 3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1" name="Imagem 3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2" name="Imagem 3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3" name="Imagem 3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4" name="Imagem 35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5" name="Imagem 35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6" name="Imagem 35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7" name="Imagem 35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8" name="Imagem 35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9" name="Imagem 35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0" name="Imagem 3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1" name="Imagem 3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2" name="Imagem 3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3" name="Imagem 3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4" name="Imagem 3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5" name="Imagem 3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6" name="Imagem 3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7" name="Imagem 3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8" name="Imagem 36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9" name="Imagem 36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0" name="Imagem 36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1" name="Imagem 37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2" name="Imagem 37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3" name="Imagem 37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4" name="Imagem 3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5" name="Imagem 3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6" name="Imagem 3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7" name="Imagem 3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8" name="Imagem 3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9" name="Imagem 3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0" name="Imagem 3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1" name="Imagem 3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2" name="Imagem 3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3" name="Imagem 38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4" name="Imagem 38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5" name="Imagem 38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6" name="Imagem 38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7" name="Imagem 38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8" name="Imagem 38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9" name="Imagem 3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0" name="Imagem 3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1" name="Imagem 3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2" name="Imagem 3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3" name="Imagem 3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4" name="Imagem 3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5" name="Imagem 3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6" name="Imagem 3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7" name="Imagem 3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8" name="Imagem 3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9" name="Imagem 3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0" name="Imagem 3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1" name="Imagem 4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2" name="Imagem 4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3" name="Imagem 40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4" name="Imagem 40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5" name="Imagem 40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6" name="Imagem 40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7" name="Imagem 40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8" name="Imagem 40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9" name="Imagem 4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0" name="Imagem 4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1" name="Imagem 4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2" name="Imagem 4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3" name="Imagem 4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4" name="Imagem 4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5" name="Imagem 4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6" name="Imagem 4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7" name="Imagem 41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8" name="Imagem 41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9" name="Imagem 41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0" name="Imagem 41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1" name="Imagem 42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2" name="Imagem 42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3" name="Imagem 4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4" name="Imagem 4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5" name="Imagem 4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6" name="Imagem 4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7" name="Imagem 4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8" name="Imagem 4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9" name="Imagem 4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0" name="Imagem 4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1" name="Imagem 4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2" name="Imagem 43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3" name="Imagem 43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4" name="Imagem 43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5" name="Imagem 43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6" name="Imagem 43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7" name="Imagem 43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8" name="Imagem 4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9" name="Imagem 4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0" name="Imagem 4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1" name="Imagem 4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2" name="Imagem 4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3" name="Imagem 4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4" name="Imagem 4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5" name="Imagem 4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6" name="Imagem 44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7" name="Imagem 44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8" name="Imagem 44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9" name="Imagem 44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0" name="Imagem 44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1" name="Imagem 45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2" name="Imagem 4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3" name="Imagem 4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4" name="Imagem 4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5" name="Imagem 4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6" name="Imagem 4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7" name="Imagem 4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8" name="Imagem 4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9" name="Imagem 4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0" name="Imagem 4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1" name="Imagem 46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2" name="Imagem 46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3" name="Imagem 46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4" name="Imagem 46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5" name="Imagem 46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6" name="Imagem 46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7" name="Imagem 4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8" name="Imagem 4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9" name="Imagem 4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0" name="Imagem 4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1" name="Imagem 4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2" name="Imagem 4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3" name="Imagem 4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4" name="Imagem 4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5" name="Imagem 4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6" name="Imagem 4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7" name="Imagem 4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8" name="Imagem 4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9" name="Imagem 4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0" name="Imagem 4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1" name="Imagem 48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2" name="Imagem 48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3" name="Imagem 48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4" name="Imagem 48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5" name="Imagem 48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6" name="Imagem 48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7" name="Imagem 4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8" name="Imagem 4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9" name="Imagem 4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0" name="Imagem 4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1" name="Imagem 4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2" name="Imagem 4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3" name="Imagem 4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4" name="Imagem 4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5" name="Imagem 49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6" name="Imagem 49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7" name="Imagem 49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8" name="Imagem 49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9" name="Imagem 49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0" name="Imagem 49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1" name="Imagem 5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2" name="Imagem 5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3" name="Imagem 5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4" name="Imagem 5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5" name="Imagem 5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6" name="Imagem 5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7" name="Imagem 5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8" name="Imagem 5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9" name="Imagem 5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0" name="Imagem 50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1" name="Imagem 51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2" name="Imagem 51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3" name="Imagem 51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4" name="Imagem 51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5" name="Imagem 51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6" name="Imagem 5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7" name="Imagem 5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8" name="Imagem 5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9" name="Imagem 5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0" name="Imagem 5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1" name="Imagem 5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2" name="Imagem 5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3" name="Imagem 5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4" name="Imagem 52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5" name="Imagem 52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6" name="Imagem 52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7" name="Imagem 52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8" name="Imagem 52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9" name="Imagem 52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0" name="Imagem 5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1" name="Imagem 5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2" name="Imagem 5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3" name="Imagem 5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4" name="Imagem 5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5" name="Imagem 5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6" name="Imagem 5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7" name="Imagem 5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8" name="Imagem 5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9" name="Imagem 53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0" name="Imagem 53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1" name="Imagem 54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2" name="Imagem 54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3" name="Imagem 54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4" name="Imagem 54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5" name="Imagem 5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6" name="Imagem 5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7" name="Imagem 5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8" name="Imagem 5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9" name="Imagem 5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0" name="Imagem 5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1" name="Imagem 5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2" name="Imagem 5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3" name="Imagem 5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4" name="Imagem 5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5" name="Imagem 5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6" name="Imagem 5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7" name="Imagem 5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8" name="Imagem 5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9" name="Imagem 55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0" name="Imagem 55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1" name="Imagem 56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2" name="Imagem 56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3" name="Imagem 56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4" name="Imagem 56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5" name="Imagem 5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6" name="Imagem 5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7" name="Imagem 5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8" name="Imagem 5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9" name="Imagem 5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0" name="Imagem 5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1" name="Imagem 5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2" name="Imagem 5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3" name="Imagem 57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4" name="Imagem 57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5" name="Imagem 57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6" name="Imagem 57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7" name="Imagem 57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8" name="Imagem 57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9" name="Imagem 5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0" name="Imagem 5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1" name="Imagem 5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2" name="Imagem 5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3" name="Imagem 5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4" name="Imagem 5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5" name="Imagem 5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6" name="Imagem 5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7" name="Imagem 5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8" name="Imagem 58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9" name="Imagem 58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0" name="Imagem 58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1" name="Imagem 59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2" name="Imagem 59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3" name="Imagem 59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4" name="Imagem 5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5" name="Imagem 5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6" name="Imagem 5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7" name="Imagem 5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8" name="Imagem 5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9" name="Imagem 5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0" name="Imagem 5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1" name="Imagem 6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2" name="Imagem 60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3" name="Imagem 60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4" name="Imagem 60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5" name="Imagem 60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6" name="Imagem 60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7" name="Imagem 60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8" name="Imagem 6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9" name="Imagem 6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0" name="Imagem 6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1" name="Imagem 6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2" name="Imagem 6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3" name="Imagem 6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4" name="Imagem 6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5" name="Imagem 6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6" name="Imagem 6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7" name="Imagem 61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8" name="Imagem 61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9" name="Imagem 61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0" name="Imagem 61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1" name="Imagem 62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2" name="Imagem 62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3" name="Imagem 6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4" name="Imagem 6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5" name="Imagem 6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6" name="Imagem 6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7" name="Imagem 6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8" name="Imagem 6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9" name="Imagem 6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0" name="Imagem 6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1" name="Imagem 6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2" name="Imagem 6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3" name="Imagem 6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4" name="Imagem 6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5" name="Imagem 6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6" name="Imagem 6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7" name="Imagem 63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8" name="Imagem 63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9" name="Imagem 63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0" name="Imagem 63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1" name="Imagem 64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2" name="Imagem 64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3" name="Imagem 6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4" name="Imagem 6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5" name="Imagem 6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6" name="Imagem 6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7" name="Imagem 6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8" name="Imagem 6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9" name="Imagem 6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0" name="Imagem 6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1" name="Imagem 65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2" name="Imagem 65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3" name="Imagem 65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4" name="Imagem 65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5" name="Imagem 65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6" name="Imagem 65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7" name="Imagem 6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8" name="Imagem 6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9" name="Imagem 6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0" name="Imagem 6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1" name="Imagem 6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2" name="Imagem 6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3" name="Imagem 6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4" name="Imagem 6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5" name="Imagem 6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6" name="Imagem 66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7" name="Imagem 66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8" name="Imagem 66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9" name="Imagem 66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0" name="Imagem 66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1" name="Imagem 67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2" name="Imagem 6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3" name="Imagem 6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4" name="Imagem 6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5" name="Imagem 6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6" name="Imagem 6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7" name="Imagem 6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8" name="Imagem 6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9" name="Imagem 6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0" name="Imagem 67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1" name="Imagem 68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2" name="Imagem 68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3" name="Imagem 68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4" name="Imagem 68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5" name="Imagem 68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6" name="Imagem 6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7" name="Imagem 6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8" name="Imagem 6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9" name="Imagem 6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0" name="Imagem 6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1" name="Imagem 6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2" name="Imagem 6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3" name="Imagem 6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4" name="Imagem 6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5" name="Imagem 69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6" name="Imagem 69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7" name="Imagem 69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8" name="Imagem 69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9" name="Imagem 69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0" name="Imagem 69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1" name="Imagem 7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2" name="Imagem 7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3" name="Imagem 7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4" name="Imagem 7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5" name="Imagem 7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6" name="Imagem 7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7" name="Imagem 7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8" name="Imagem 7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9" name="Imagem 7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0" name="Imagem 7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1" name="Imagem 7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2" name="Imagem 7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3" name="Imagem 7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4" name="Imagem 7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5" name="Imagem 71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6" name="Imagem 71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7" name="Imagem 71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8" name="Imagem 71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9" name="Imagem 71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0" name="Imagem 71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1" name="Imagem 7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2" name="Imagem 7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3" name="Imagem 7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4" name="Imagem 7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5" name="Imagem 7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6" name="Imagem 7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7" name="Imagem 7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8" name="Imagem 7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9" name="Imagem 72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0" name="Imagem 72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1" name="Imagem 73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2" name="Imagem 73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3" name="Imagem 73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4" name="Imagem 73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5" name="Imagem 7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6" name="Imagem 7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7" name="Imagem 7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8" name="Imagem 7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9" name="Imagem 7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0" name="Imagem 7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1" name="Imagem 7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2" name="Imagem 7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3" name="Imagem 7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4" name="Imagem 74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5" name="Imagem 74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6" name="Imagem 74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7" name="Imagem 74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8" name="Imagem 74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9" name="Imagem 74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0" name="Imagem 7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1" name="Imagem 7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2" name="Imagem 7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3" name="Imagem 7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4" name="Imagem 7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5" name="Imagem 7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6" name="Imagem 7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7" name="Imagem 7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8" name="Imagem 75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9" name="Imagem 75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0" name="Imagem 75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1" name="Imagem 76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2" name="Imagem 76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3" name="Imagem 76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4" name="Imagem 7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5" name="Imagem 7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6" name="Imagem 7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7" name="Imagem 7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8" name="Imagem 7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9" name="Imagem 7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0" name="Imagem 7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1" name="Imagem 7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2" name="Imagem 7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3" name="Imagem 77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4" name="Imagem 77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5" name="Imagem 77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6" name="Imagem 77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7" name="Imagem 77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8" name="Imagem 77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9" name="Imagem 7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0" name="Imagem 7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1" name="Imagem 7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2" name="Imagem 7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3" name="Imagem 7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4" name="Imagem 7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5" name="Imagem 7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6" name="Imagem 7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7" name="Imagem 7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8" name="Imagem 7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9" name="Imagem 7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0" name="Imagem 7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1" name="Imagem 7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2" name="Imagem 7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3" name="Imagem 79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4" name="Imagem 79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5" name="Imagem 79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6" name="Imagem 79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7" name="Imagem 79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8" name="Imagem 79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9" name="Imagem 7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0" name="Imagem 7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1" name="Imagem 8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2" name="Imagem 8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3" name="Imagem 8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4" name="Imagem 8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5" name="Imagem 8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6" name="Imagem 8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7" name="Imagem 80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8" name="Imagem 80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9" name="Imagem 80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0" name="Imagem 80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1" name="Imagem 81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2" name="Imagem 81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3" name="Imagem 8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4" name="Imagem 8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5" name="Imagem 8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6" name="Imagem 8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7" name="Imagem 8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8" name="Imagem 8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9" name="Imagem 8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0" name="Imagem 8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1" name="Imagem 8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2" name="Imagem 82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3" name="Imagem 82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4" name="Imagem 82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5" name="Imagem 82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6" name="Imagem 82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7" name="Imagem 82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8" name="Imagem 8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9" name="Imagem 8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0" name="Imagem 8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1" name="Imagem 8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2" name="Imagem 8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3" name="Imagem 8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4" name="Imagem 8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5" name="Imagem 8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6" name="Imagem 83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7" name="Imagem 83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8" name="Imagem 83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9" name="Imagem 83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0" name="Imagem 83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1" name="Imagem 84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2" name="Imagem 8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3" name="Imagem 8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4" name="Imagem 8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5" name="Imagem 8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6" name="Imagem 8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7" name="Imagem 8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8" name="Imagem 8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9" name="Imagem 8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0" name="Imagem 8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1" name="Imagem 85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2" name="Imagem 85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3" name="Imagem 85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4" name="Imagem 85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5" name="Imagem 85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6" name="Imagem 85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7" name="Imagem 8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8" name="Imagem 8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9" name="Imagem 8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0" name="Imagem 8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1" name="Imagem 8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2" name="Imagem 8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3" name="Imagem 8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4" name="Imagem 8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5" name="Imagem 8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6" name="Imagem 8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7" name="Imagem 8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8" name="Imagem 8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9" name="Imagem 8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0" name="Imagem 8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1" name="Imagem 87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2" name="Imagem 87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3" name="Imagem 87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4" name="Imagem 87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5" name="Imagem 87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6" name="Imagem 87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7" name="Imagem 8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8" name="Imagem 8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9" name="Imagem 8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0" name="Imagem 8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1" name="Imagem 8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2" name="Imagem 8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3" name="Imagem 8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4" name="Imagem 8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5" name="Imagem 88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6" name="Imagem 88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7" name="Imagem 88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8" name="Imagem 88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9" name="Imagem 88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0" name="Imagem 88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1" name="Imagem 8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2" name="Imagem 8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3" name="Imagem 8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4" name="Imagem 8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5" name="Imagem 8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6" name="Imagem 8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7" name="Imagem 8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8" name="Imagem 8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9" name="Imagem 8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0" name="Imagem 89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1" name="Imagem 90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2" name="Imagem 90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3" name="Imagem 90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4" name="Imagem 90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5" name="Imagem 90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6" name="Imagem 9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7" name="Imagem 9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8" name="Imagem 9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9" name="Imagem 9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0" name="Imagem 9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1" name="Imagem 9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2" name="Imagem 9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3" name="Imagem 9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4" name="Imagem 91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5" name="Imagem 91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6" name="Imagem 91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7" name="Imagem 91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8" name="Imagem 91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9" name="Imagem 91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0" name="Imagem 9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1" name="Imagem 9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2" name="Imagem 9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3" name="Imagem 9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4" name="Imagem 9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5" name="Imagem 9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6" name="Imagem 9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7" name="Imagem 9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8" name="Imagem 9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9" name="Imagem 92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0" name="Imagem 92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1" name="Imagem 93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2" name="Imagem 93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3" name="Imagem 93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4" name="Imagem 93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5" name="Imagem 9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6" name="Imagem 9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7" name="Imagem 9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8" name="Imagem 9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9" name="Imagem 9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0" name="Imagem 9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1" name="Imagem 9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2" name="Imagem 9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3" name="Imagem 9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4" name="Imagem 9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5" name="Imagem 9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6" name="Imagem 9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7" name="Imagem 9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8" name="Imagem 9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9" name="Imagem 94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0" name="Imagem 94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1" name="Imagem 95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2" name="Imagem 95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3" name="Imagem 95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4" name="Imagem 95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5" name="Imagem 9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6" name="Imagem 9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7" name="Imagem 9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8" name="Imagem 9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9" name="Imagem 9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0" name="Imagem 9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1" name="Imagem 9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2" name="Imagem 9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3" name="Imagem 96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4" name="Imagem 96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5" name="Imagem 96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6" name="Imagem 96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7" name="Imagem 96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8" name="Imagem 96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9" name="Imagem 9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0" name="Imagem 9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1" name="Imagem 9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2" name="Imagem 9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3" name="Imagem 9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4" name="Imagem 9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5" name="Imagem 9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6" name="Imagem 9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7" name="Imagem 9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8" name="Imagem 97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9" name="Imagem 97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0" name="Imagem 97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1" name="Imagem 98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2" name="Imagem 98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3" name="Imagem 98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4" name="Imagem 9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5" name="Imagem 9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6" name="Imagem 9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7" name="Imagem 9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8" name="Imagem 9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9" name="Imagem 9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0" name="Imagem 9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1" name="Imagem 9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2" name="Imagem 99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3" name="Imagem 99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4" name="Imagem 99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5" name="Imagem 99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6" name="Imagem 99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7" name="Imagem 99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8" name="Imagem 9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9" name="Imagem 9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0" name="Imagem 9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1" name="Imagem 10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2" name="Imagem 10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3" name="Imagem 10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4" name="Imagem 10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5" name="Imagem 10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6" name="Imagem 10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7" name="Imagem 100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8" name="Imagem 100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9" name="Imagem 100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0" name="Imagem 100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1" name="Imagem 101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2" name="Imagem 101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3" name="Imagem 10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4" name="Imagem 10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5" name="Imagem 10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6" name="Imagem 10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7" name="Imagem 10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8" name="Imagem 10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9" name="Imagem 10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0" name="Imagem 10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1" name="Imagem 10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2" name="Imagem 10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3" name="Imagem 10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4" name="Imagem 10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5" name="Imagem 10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6" name="Imagem 10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7" name="Imagem 102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8" name="Imagem 102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9" name="Imagem 102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0" name="Imagem 102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1" name="Imagem 103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2" name="Imagem 103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3" name="Imagem 10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4" name="Imagem 10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5" name="Imagem 10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6" name="Imagem 10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7" name="Imagem 10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8" name="Imagem 10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9" name="Imagem 10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0" name="Imagem 10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1" name="Imagem 104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2" name="Imagem 104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3" name="Imagem 104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4" name="Imagem 104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5" name="Imagem 104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6" name="Imagem 104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7" name="Imagem 10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8" name="Imagem 10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9" name="Imagem 10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0" name="Imagem 10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1" name="Imagem 10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2" name="Imagem 10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3" name="Imagem 10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4" name="Imagem 10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5" name="Imagem 10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6" name="Imagem 105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7" name="Imagem 105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8" name="Imagem 105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9" name="Imagem 105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0" name="Imagem 105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1" name="Imagem 106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2" name="Imagem 10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3" name="Imagem 10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4" name="Imagem 10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5" name="Imagem 10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6" name="Imagem 10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7" name="Imagem 10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8" name="Imagem 10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9" name="Imagem 10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0" name="Imagem 106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1" name="Imagem 107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2" name="Imagem 107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3" name="Imagem 107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4" name="Imagem 107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5" name="Imagem 107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6" name="Imagem 10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7" name="Imagem 10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8" name="Imagem 10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9" name="Imagem 10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0" name="Imagem 10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1" name="Imagem 10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2" name="Imagem 10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3" name="Imagem 10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4" name="Imagem 10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5" name="Imagem 108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6" name="Imagem 108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7" name="Imagem 108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8" name="Imagem 108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9" name="Imagem 108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0" name="Imagem 108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1" name="Imagem 10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2" name="Imagem 10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3" name="Imagem 10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4" name="Imagem 10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5" name="Imagem 10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6" name="Imagem 10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7" name="Imagem 10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8" name="Imagem 10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9" name="Imagem 10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0" name="Imagem 10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1" name="Imagem 11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2" name="Imagem 11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3" name="Imagem 11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4" name="Imagem 11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5" name="Imagem 110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6" name="Imagem 110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7" name="Imagem 110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8" name="Imagem 110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9" name="Imagem 110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0" name="Imagem 110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1" name="Imagem 11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2" name="Imagem 11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3" name="Imagem 11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4" name="Imagem 11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5" name="Imagem 11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6" name="Imagem 11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7" name="Imagem 11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8" name="Imagem 11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9" name="Imagem 111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0" name="Imagem 111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1" name="Imagem 112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2" name="Imagem 112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3" name="Imagem 112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4" name="Imagem 112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5" name="Imagem 11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6" name="Imagem 11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7" name="Imagem 11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8" name="Imagem 11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9" name="Imagem 11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0" name="Imagem 11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1" name="Imagem 11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2" name="Imagem 11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3" name="Imagem 11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4" name="Imagem 113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5" name="Imagem 113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6" name="Imagem 113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7" name="Imagem 113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8" name="Imagem 113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9" name="Imagem 113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0" name="Imagem 11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1" name="Imagem 11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2" name="Imagem 11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3" name="Imagem 11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4" name="Imagem 11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5" name="Imagem 11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6" name="Imagem 11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7" name="Imagem 11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8" name="Imagem 114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9" name="Imagem 114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0" name="Imagem 114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1" name="Imagem 115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2" name="Imagem 115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3" name="Imagem 115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4" name="Imagem 11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5" name="Imagem 11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6" name="Imagem 11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7" name="Imagem 11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8" name="Imagem 11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9" name="Imagem 11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0" name="Imagem 11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1" name="Imagem 11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2" name="Imagem 11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3" name="Imagem 116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4" name="Imagem 116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5" name="Imagem 116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6" name="Imagem 116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7" name="Imagem 116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8" name="Imagem 116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9" name="Imagem 11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0" name="Imagem 11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1" name="Imagem 11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2" name="Imagem 11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3" name="Imagem 11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4" name="Imagem 11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5" name="Imagem 11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6" name="Imagem 11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7" name="Imagem 11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8" name="Imagem 11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9" name="Imagem 11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0" name="Imagem 11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1" name="Imagem 11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2" name="Imagem 11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3" name="Imagem 118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4" name="Imagem 118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5" name="Imagem 118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6" name="Imagem 118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7" name="Imagem 118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8" name="Imagem 118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9" name="Imagem 11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0" name="Imagem 11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1" name="Imagem 11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2" name="Imagem 11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3" name="Imagem 11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4" name="Imagem 11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5" name="Imagem 11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6" name="Imagem 11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7" name="Imagem 119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8" name="Imagem 119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9" name="Imagem 119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0" name="Imagem 119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1" name="Imagem 120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2" name="Imagem 120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3" name="Imagem 12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4" name="Imagem 12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5" name="Imagem 12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6" name="Imagem 12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7" name="Imagem 12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8" name="Imagem 12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9" name="Imagem 12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0" name="Imagem 12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1" name="Imagem 12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2" name="Imagem 121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3" name="Imagem 121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4" name="Imagem 121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5" name="Imagem 121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6" name="Imagem 121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7" name="Imagem 121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8" name="Imagem 12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9" name="Imagem 12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0" name="Imagem 12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1" name="Imagem 12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2" name="Imagem 12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3" name="Imagem 12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4" name="Imagem 12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5" name="Imagem 12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6" name="Imagem 122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7" name="Imagem 122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8" name="Imagem 122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9" name="Imagem 122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0" name="Imagem 122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1" name="Imagem 123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2" name="Imagem 12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3" name="Imagem 12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4" name="Imagem 12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5" name="Imagem 12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6" name="Imagem 12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7" name="Imagem 12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8" name="Imagem 12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9" name="Imagem 12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0" name="Imagem 12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1" name="Imagem 124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2" name="Imagem 124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3" name="Imagem 124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4" name="Imagem 124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5" name="Imagem 124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6" name="Imagem 124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7" name="Imagem 12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8" name="Imagem 12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9" name="Imagem 12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0" name="Imagem 12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1" name="Imagem 12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2" name="Imagem 12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3" name="Imagem 12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4" name="Imagem 12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5" name="Imagem 12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6" name="Imagem 12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7" name="Imagem 12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8" name="Imagem 12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9" name="Imagem 12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0" name="Imagem 12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1" name="Imagem 126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2" name="Imagem 126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3" name="Imagem 126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4" name="Imagem 126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5" name="Imagem 126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6" name="Imagem 126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7" name="Imagem 12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8" name="Imagem 12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9" name="Imagem 12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0" name="Imagem 12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1" name="Imagem 12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2" name="Imagem 12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3" name="Imagem 12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4" name="Imagem 12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5" name="Imagem 127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6" name="Imagem 127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7" name="Imagem 127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8" name="Imagem 127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9" name="Imagem 127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0" name="Imagem 127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1" name="Imagem 12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2" name="Imagem 12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3" name="Imagem 12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4" name="Imagem 12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5" name="Imagem 12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6" name="Imagem 12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7" name="Imagem 12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8" name="Imagem 12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9" name="Imagem 12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0" name="Imagem 128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1" name="Imagem 129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2" name="Imagem 129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3" name="Imagem 129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4" name="Imagem 129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5" name="Imagem 129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6" name="Imagem 12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7" name="Imagem 12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8" name="Imagem 12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9" name="Imagem 12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0" name="Imagem 12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1" name="Imagem 13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2" name="Imagem 13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3" name="Imagem 13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4" name="Imagem 130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5" name="Imagem 130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6" name="Imagem 130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7" name="Imagem 130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8" name="Imagem 130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9" name="Imagem 130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0" name="Imagem 13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1" name="Imagem 13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2" name="Imagem 13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3" name="Imagem 13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4" name="Imagem 13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5" name="Imagem 13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6" name="Imagem 13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7" name="Imagem 13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8" name="Imagem 13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9" name="Imagem 131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0" name="Imagem 131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1" name="Imagem 132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2" name="Imagem 132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3" name="Imagem 132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4" name="Imagem 132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5" name="Imagem 13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6" name="Imagem 13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7" name="Imagem 13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8" name="Imagem 13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9" name="Imagem 13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0" name="Imagem 13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1" name="Imagem 13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2" name="Imagem 13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3" name="Imagem 13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4" name="Imagem 13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5" name="Imagem 13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6" name="Imagem 13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7" name="Imagem 13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8" name="Imagem 13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9" name="Imagem 133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0" name="Imagem 133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1" name="Imagem 134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2" name="Imagem 134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3" name="Imagem 134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4" name="Imagem 134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5" name="Imagem 13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6" name="Imagem 13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7" name="Imagem 13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8" name="Imagem 13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9" name="Imagem 13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0" name="Imagem 13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1" name="Imagem 13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2" name="Imagem 13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3" name="Imagem 135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4" name="Imagem 135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5" name="Imagem 135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6" name="Imagem 135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7" name="Imagem 135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8" name="Imagem 135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9" name="Imagem 13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0" name="Imagem 13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1" name="Imagem 13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2" name="Imagem 13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3" name="Imagem 13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4" name="Imagem 13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5" name="Imagem 13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6" name="Imagem 13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7" name="Imagem 13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8" name="Imagem 136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9" name="Imagem 136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0" name="Imagem 136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1" name="Imagem 137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2" name="Imagem 137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3" name="Imagem 137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4" name="Imagem 13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5" name="Imagem 13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6" name="Imagem 13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7" name="Imagem 13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8" name="Imagem 13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9" name="Imagem 13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0" name="Imagem 13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1" name="Imagem 13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2" name="Imagem 138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3" name="Imagem 138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4" name="Imagem 138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5" name="Imagem 138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6" name="Imagem 138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7" name="Imagem 138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8" name="Imagem 13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9" name="Imagem 13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0" name="Imagem 13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1" name="Imagem 13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2" name="Imagem 13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3" name="Imagem 13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4" name="Imagem 13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5" name="Imagem 13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6" name="Imagem 13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7" name="Imagem 139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8" name="Imagem 139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9" name="Imagem 139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0" name="Imagem 139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1" name="Imagem 140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2" name="Imagem 140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3" name="Imagem 14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4" name="Imagem 14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5" name="Imagem 14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6" name="Imagem 14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7" name="Imagem 14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8" name="Imagem 14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9" name="Imagem 14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0" name="Imagem 14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1" name="Imagem 14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2" name="Imagem 14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3" name="Imagem 14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4" name="Imagem 14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5" name="Imagem 14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6" name="Imagem 14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7" name="Imagem 141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8" name="Imagem 141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9" name="Imagem 141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0" name="Imagem 141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1" name="Imagem 142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2" name="Imagem 142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3" name="Imagem 14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4" name="Imagem 14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5" name="Imagem 14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6" name="Imagem 14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7" name="Imagem 14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8" name="Imagem 14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9" name="Imagem 14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0" name="Imagem 14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1" name="Imagem 143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2" name="Imagem 143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3" name="Imagem 143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4" name="Imagem 143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5" name="Imagem 143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6" name="Imagem 143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7" name="Imagem 14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8" name="Imagem 14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9" name="Imagem 14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0" name="Imagem 14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1" name="Imagem 14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2" name="Imagem 14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3" name="Imagem 14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4" name="Imagem 14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5" name="Imagem 14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6" name="Imagem 144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7" name="Imagem 144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8" name="Imagem 144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9" name="Imagem 144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0" name="Imagem 144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1" name="Imagem 145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2" name="Imagem 14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3" name="Imagem 14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4" name="Imagem 14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5" name="Imagem 14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6" name="Imagem 14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7" name="Imagem 14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8" name="Imagem 14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9" name="Imagem 14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0" name="Imagem 145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1" name="Imagem 146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2" name="Imagem 146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3" name="Imagem 146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4" name="Imagem 146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5" name="Imagem 146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6" name="Imagem 14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7" name="Imagem 14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8" name="Imagem 14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9" name="Imagem 14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0" name="Imagem 14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1" name="Imagem 14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2" name="Imagem 14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3" name="Imagem 14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4" name="Imagem 14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5" name="Imagem 147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6" name="Imagem 147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7" name="Imagem 147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8" name="Imagem 147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9" name="Imagem 147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0" name="Imagem 147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1" name="Imagem 14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2" name="Imagem 14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3" name="Imagem 14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4" name="Imagem 14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5" name="Imagem 14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6" name="Imagem 14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7" name="Imagem 14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8" name="Imagem 14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9" name="Imagem 14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0" name="Imagem 14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1" name="Imagem 14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2" name="Imagem 14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3" name="Imagem 14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4" name="Imagem 14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5" name="Imagem 149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6" name="Imagem 149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7" name="Imagem 149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8" name="Imagem 149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9" name="Imagem 149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0" name="Imagem 149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1" name="Imagem 15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2" name="Imagem 15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3" name="Imagem 15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4" name="Imagem 15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5" name="Imagem 15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6" name="Imagem 15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7" name="Imagem 15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8" name="Imagem 15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9" name="Imagem 150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0" name="Imagem 150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1" name="Imagem 151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2" name="Imagem 151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3" name="Imagem 151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4" name="Imagem 151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5" name="Imagem 15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6" name="Imagem 15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7" name="Imagem 15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8" name="Imagem 15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9" name="Imagem 15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0" name="Imagem 15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1" name="Imagem 15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2" name="Imagem 15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3" name="Imagem 15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4" name="Imagem 152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5" name="Imagem 152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6" name="Imagem 152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7" name="Imagem 152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8" name="Imagem 152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9" name="Imagem 152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0" name="Imagem 15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1" name="Imagem 15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2" name="Imagem 15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3" name="Imagem 15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4" name="Imagem 15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5" name="Imagem 15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6" name="Imagem 15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7" name="Imagem 15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8" name="Imagem 153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9" name="Imagem 153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0" name="Imagem 153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1" name="Imagem 154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2" name="Imagem 154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3" name="Imagem 154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4" name="Imagem 15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5" name="Imagem 15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6" name="Imagem 15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7" name="Imagem 15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8" name="Imagem 15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9" name="Imagem 15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0" name="Imagem 15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1" name="Imagem 15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2" name="Imagem 15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3" name="Imagem 155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4" name="Imagem 155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5" name="Imagem 155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6" name="Imagem 155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7" name="Imagem 155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8" name="Imagem 155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9" name="Imagem 15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0" name="Imagem 15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1" name="Imagem 15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2" name="Imagem 15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3" name="Imagem 15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4" name="Imagem 15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5" name="Imagem 15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6" name="Imagem 15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7" name="Imagem 15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8" name="Imagem 15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9" name="Imagem 15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0" name="Imagem 15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1" name="Imagem 15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2" name="Imagem 15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3" name="Imagem 157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4" name="Imagem 157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5" name="Imagem 157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6" name="Imagem 157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7" name="Imagem 157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8" name="Imagem 157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9" name="Imagem 15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0" name="Imagem 15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1" name="Imagem 15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2" name="Imagem 15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3" name="Imagem 15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4" name="Imagem 15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5" name="Imagem 15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6" name="Imagem 15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7" name="Imagem 158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8" name="Imagem 158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9" name="Imagem 158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0" name="Imagem 158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1" name="Imagem 159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2" name="Imagem 159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3" name="Imagem 15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4" name="Imagem 15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5" name="Imagem 15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6" name="Imagem 15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7" name="Imagem 15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8" name="Imagem 15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9" name="Imagem 15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0" name="Imagem 15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1" name="Imagem 16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2" name="Imagem 160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3" name="Imagem 160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4" name="Imagem 160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5" name="Imagem 160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6" name="Imagem 160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7" name="Imagem 160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8" name="Imagem 16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9" name="Imagem 16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0" name="Imagem 16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1" name="Imagem 16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2" name="Imagem 16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3" name="Imagem 16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4" name="Imagem 16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5" name="Imagem 16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6" name="Imagem 161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7" name="Imagem 161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8" name="Imagem 161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9" name="Imagem 161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0" name="Imagem 161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1" name="Imagem 162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2" name="Imagem 16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3" name="Imagem 16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4" name="Imagem 16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5" name="Imagem 16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6" name="Imagem 16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7" name="Imagem 16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8" name="Imagem 16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9" name="Imagem 16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0" name="Imagem 16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1" name="Imagem 163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2" name="Imagem 163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3" name="Imagem 163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4" name="Imagem 163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5" name="Imagem 163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6" name="Imagem 163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7" name="Imagem 16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8" name="Imagem 16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9" name="Imagem 16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0" name="Imagem 16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1" name="Imagem 16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2" name="Imagem 16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3" name="Imagem 16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4" name="Imagem 16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5" name="Imagem 16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6" name="Imagem 16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7" name="Imagem 16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8" name="Imagem 16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9" name="Imagem 16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0" name="Imagem 16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1" name="Imagem 165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2" name="Imagem 165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3" name="Imagem 165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4" name="Imagem 165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5" name="Imagem 165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6" name="Imagem 165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7" name="Imagem 16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8" name="Imagem 16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9" name="Imagem 16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0" name="Imagem 16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1" name="Imagem 16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2" name="Imagem 16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3" name="Imagem 16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4" name="Imagem 16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5" name="Imagem 166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6" name="Imagem 166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7" name="Imagem 166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8" name="Imagem 166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9" name="Imagem 166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0" name="Imagem 166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1" name="Imagem 16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2" name="Imagem 16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3" name="Imagem 16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4" name="Imagem 16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5" name="Imagem 16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6" name="Imagem 16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7" name="Imagem 16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8" name="Imagem 16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9" name="Imagem 16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0" name="Imagem 167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1" name="Imagem 168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2" name="Imagem 168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3" name="Imagem 168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4" name="Imagem 168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5" name="Imagem 168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6" name="Imagem 16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7" name="Imagem 16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8" name="Imagem 16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9" name="Imagem 16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0" name="Imagem 16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1" name="Imagem 16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2" name="Imagem 16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3" name="Imagem 16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4" name="Imagem 169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5" name="Imagem 169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6" name="Imagem 169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7" name="Imagem 169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8" name="Imagem 169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9" name="Imagem 169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0" name="Imagem 16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1" name="Imagem 17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2" name="Imagem 17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3" name="Imagem 17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4" name="Imagem 17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5" name="Imagem 17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6" name="Imagem 17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7" name="Imagem 17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8" name="Imagem 17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9" name="Imagem 170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0" name="Imagem 170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1" name="Imagem 171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2" name="Imagem 171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3" name="Imagem 171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4" name="Imagem 171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5" name="Imagem 17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6" name="Imagem 17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7" name="Imagem 17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8" name="Imagem 17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9" name="Imagem 17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0" name="Imagem 17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1" name="Imagem 17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2" name="Imagem 17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3" name="Imagem 17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4" name="Imagem 17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5" name="Imagem 17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6" name="Imagem 17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7" name="Imagem 17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8" name="Imagem 17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9" name="Imagem 172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0" name="Imagem 172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1" name="Imagem 173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2" name="Imagem 173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3" name="Imagem 173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4" name="Imagem 173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5" name="Imagem 17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6" name="Imagem 17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7" name="Imagem 17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8" name="Imagem 17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9" name="Imagem 17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0" name="Imagem 17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1" name="Imagem 17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2" name="Imagem 17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3" name="Imagem 174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4" name="Imagem 174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5" name="Imagem 174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6" name="Imagem 174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7" name="Imagem 174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8" name="Imagem 174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9" name="Imagem 17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0" name="Imagem 17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1" name="Imagem 17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2" name="Imagem 17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3" name="Imagem 17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4" name="Imagem 17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5" name="Imagem 17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6" name="Imagem 17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7" name="Imagem 17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8" name="Imagem 175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9" name="Imagem 175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0" name="Imagem 175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1" name="Imagem 176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2" name="Imagem 176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3" name="Imagem 176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4" name="Imagem 17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5" name="Imagem 17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6" name="Imagem 17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7" name="Imagem 17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8" name="Imagem 17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9" name="Imagem 17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0" name="Imagem 17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1" name="Imagem 17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2" name="Imagem 177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3" name="Imagem 177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4" name="Imagem 177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5" name="Imagem 177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6" name="Imagem 177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7" name="Imagem 177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8" name="Imagem 17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9" name="Imagem 17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0" name="Imagem 17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1" name="Imagem 17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2" name="Imagem 17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3" name="Imagem 17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4" name="Imagem 17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5" name="Imagem 17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6" name="Imagem 17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7" name="Imagem 178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8" name="Imagem 178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9" name="Imagem 178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0" name="Imagem 178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1" name="Imagem 179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2" name="Imagem 179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3" name="Imagem 17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4" name="Imagem 17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5" name="Imagem 17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6" name="Imagem 17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7" name="Imagem 17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8" name="Imagem 17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9" name="Imagem 17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0" name="Imagem 17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1" name="Imagem 18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2" name="Imagem 18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3" name="Imagem 18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4" name="Imagem 18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5" name="Imagem 18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6" name="Imagem 18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7" name="Imagem 180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8" name="Imagem 180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9" name="Imagem 180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0" name="Imagem 180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1" name="Imagem 181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2" name="Imagem 181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3" name="Imagem 18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4" name="Imagem 18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5" name="Imagem 18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6" name="Imagem 18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7" name="Imagem 18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8" name="Imagem 18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9" name="Imagem 18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0" name="Imagem 18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1" name="Imagem 182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2" name="Imagem 182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3" name="Imagem 182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4" name="Imagem 182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5" name="Imagem 182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6" name="Imagem 182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7" name="Imagem 18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8" name="Imagem 18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9" name="Imagem 18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0" name="Imagem 18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1" name="Imagem 18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2" name="Imagem 18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3" name="Imagem 18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4" name="Imagem 18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5" name="Imagem 18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6" name="Imagem 183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7" name="Imagem 183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8" name="Imagem 183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9" name="Imagem 183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0" name="Imagem 183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1" name="Imagem 184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2" name="Imagem 18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3" name="Imagem 18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4" name="Imagem 18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5" name="Imagem 18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6" name="Imagem 18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7" name="Imagem 18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8" name="Imagem 18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9" name="Imagem 18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0" name="Imagem 184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1" name="Imagem 185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2" name="Imagem 185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3" name="Imagem 185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4" name="Imagem 185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5" name="Imagem 185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6" name="Imagem 18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7" name="Imagem 18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8" name="Imagem 18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9" name="Imagem 18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0" name="Imagem 18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1" name="Imagem 18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2" name="Imagem 18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3" name="Imagem 18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4" name="Imagem 18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5" name="Imagem 186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6" name="Imagem 186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7" name="Imagem 186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8" name="Imagem 186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9" name="Imagem 186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0" name="Imagem 186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1" name="Imagem 18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2" name="Imagem 18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3" name="Imagem 18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4" name="Imagem 18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5" name="Imagem 18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6" name="Imagem 18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7" name="Imagem 18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8" name="Imagem 18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9" name="Imagem 18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0" name="Imagem 18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1" name="Imagem 18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2" name="Imagem 18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3" name="Imagem 18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4" name="Imagem 18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5" name="Imagem 188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6" name="Imagem 188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7" name="Imagem 188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8" name="Imagem 188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9" name="Imagem 188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0" name="Imagem 188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1" name="Imagem 18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2" name="Imagem 18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3" name="Imagem 18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4" name="Imagem 18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5" name="Imagem 18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6" name="Imagem 18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7" name="Imagem 18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8" name="Imagem 18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9" name="Imagem 189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0" name="Imagem 189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1" name="Imagem 190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2" name="Imagem 190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3" name="Imagem 190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4" name="Imagem 190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5" name="Imagem 19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6" name="Imagem 19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7" name="Imagem 19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8" name="Imagem 19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9" name="Imagem 19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0" name="Imagem 19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1" name="Imagem 19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2" name="Imagem 19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3" name="Imagem 19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4" name="Imagem 191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5" name="Imagem 191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6" name="Imagem 191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7" name="Imagem 191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8" name="Imagem 191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9" name="Imagem 191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0" name="Imagem 19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1" name="Imagem 19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2" name="Imagem 19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3" name="Imagem 19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4" name="Imagem 19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5" name="Imagem 19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6" name="Imagem 19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7" name="Imagem 19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8" name="Imagem 192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9" name="Imagem 192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0" name="Imagem 192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1" name="Imagem 193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2" name="Imagem 193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3" name="Imagem 193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4" name="Imagem 19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5" name="Imagem 19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6" name="Imagem 19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7" name="Imagem 19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8" name="Imagem 19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9" name="Imagem 19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0" name="Imagem 19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1" name="Imagem 19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2" name="Imagem 19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3" name="Imagem 194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4" name="Imagem 194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5" name="Imagem 194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6" name="Imagem 194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7" name="Imagem 194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8" name="Imagem 194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9" name="Imagem 19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0" name="Imagem 19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1" name="Imagem 19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2" name="Imagem 19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3" name="Imagem 19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4" name="Imagem 19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5" name="Imagem 19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6" name="Imagem 19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7" name="Imagem 19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8" name="Imagem 19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9" name="Imagem 19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0" name="Imagem 19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1" name="Imagem 19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2" name="Imagem 19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3" name="Imagem 196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4" name="Imagem 196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5" name="Imagem 196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6" name="Imagem 196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7" name="Imagem 196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8" name="Imagem 196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9" name="Imagem 19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0" name="Imagem 19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1" name="Imagem 19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2" name="Imagem 19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3" name="Imagem 19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4" name="Imagem 19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5" name="Imagem 19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6" name="Imagem 19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7" name="Imagem 197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8" name="Imagem 197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9" name="Imagem 197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0" name="Imagem 197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1" name="Imagem 198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2" name="Imagem 198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3" name="Imagem 19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4" name="Imagem 19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5" name="Imagem 19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6" name="Imagem 19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7" name="Imagem 19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8" name="Imagem 19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9" name="Imagem 19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0" name="Imagem 19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1" name="Imagem 19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2" name="Imagem 199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3" name="Imagem 199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4" name="Imagem 199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5" name="Imagem 199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6" name="Imagem 199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7" name="Imagem 199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8" name="Imagem 19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9" name="Imagem 19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0" name="Imagem 19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1" name="Imagem 20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2" name="Imagem 20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3" name="Imagem 20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4" name="Imagem 20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5" name="Imagem 20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6" name="Imagem 200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7" name="Imagem 200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8" name="Imagem 200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9" name="Imagem 200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0" name="Imagem 200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1" name="Imagem 201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2" name="Imagem 20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3" name="Imagem 20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4" name="Imagem 20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5" name="Imagem 20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6" name="Imagem 20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7" name="Imagem 20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8" name="Imagem 20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9" name="Imagem 20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0" name="Imagem 20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1" name="Imagem 202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2" name="Imagem 202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3" name="Imagem 202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4" name="Imagem 202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5" name="Imagem 202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6" name="Imagem 202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7" name="Imagem 20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8" name="Imagem 20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9" name="Imagem 20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0" name="Imagem 20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1" name="Imagem 20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2" name="Imagem 20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3" name="Imagem 20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4" name="Imagem 20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5" name="Imagem 20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6" name="Imagem 20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7" name="Imagem 20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8" name="Imagem 20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9" name="Imagem 20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0" name="Imagem 20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1" name="Imagem 204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2" name="Imagem 204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3" name="Imagem 204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4" name="Imagem 204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5" name="Imagem 204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6" name="Imagem 204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7" name="Imagem 20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8" name="Imagem 20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9" name="Imagem 20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0" name="Imagem 20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1" name="Imagem 20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2" name="Imagem 20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3" name="Imagem 20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4" name="Imagem 20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5" name="Imagem 205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6" name="Imagem 205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7" name="Imagem 205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8" name="Imagem 205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9" name="Imagem 205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0" name="Imagem 205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1" name="Imagem 20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2" name="Imagem 20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3" name="Imagem 20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4" name="Imagem 20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5" name="Imagem 20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6" name="Imagem 20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7" name="Imagem 20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8" name="Imagem 20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9" name="Imagem 20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0" name="Imagem 206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1" name="Imagem 207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2" name="Imagem 207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3" name="Imagem 207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4" name="Imagem 207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5" name="Imagem 207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6" name="Imagem 20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7" name="Imagem 20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8" name="Imagem 20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9" name="Imagem 20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0" name="Imagem 20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1" name="Imagem 20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2" name="Imagem 20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3" name="Imagem 20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4" name="Imagem 208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5" name="Imagem 208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6" name="Imagem 208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7" name="Imagem 208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8" name="Imagem 208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9" name="Imagem 208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0" name="Imagem 20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1" name="Imagem 20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2" name="Imagem 20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3" name="Imagem 20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4" name="Imagem 20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5" name="Imagem 20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6" name="Imagem 20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7" name="Imagem 20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8" name="Imagem 20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9" name="Imagem 209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00" name="Imagem 209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01" name="Imagem 210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02" name="Imagem 210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03" name="Imagem 210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04" name="Imagem 210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05" name="Imagem 21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06" name="Imagem 21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07" name="Imagem 21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08" name="Imagem 21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09" name="Imagem 21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10" name="Imagem 21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11" name="Imagem 21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12" name="Imagem 21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13" name="Imagem 21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14" name="Imagem 21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15" name="Imagem 21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16" name="Imagem 21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17" name="Imagem 21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18" name="Imagem 21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19" name="Imagem 21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20" name="Imagem 21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21" name="Imagem 21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22" name="Imagem 21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23" name="Imagem 21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24" name="Imagem 21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25" name="Imagem 21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26" name="Imagem 21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27" name="Imagem 212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28" name="Imagem 212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29" name="Imagem 212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30" name="Imagem 212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31" name="Imagem 213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32" name="Imagem 213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33" name="Imagem 21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34" name="Imagem 21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35" name="Imagem 21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36" name="Imagem 21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37" name="Imagem 21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38" name="Imagem 21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39" name="Imagem 21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40" name="Imagem 21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41" name="Imagem 214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42" name="Imagem 214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43" name="Imagem 214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44" name="Imagem 214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45" name="Imagem 214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46" name="Imagem 214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47" name="Imagem 21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48" name="Imagem 21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49" name="Imagem 21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50" name="Imagem 21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51" name="Imagem 21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52" name="Imagem 21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53" name="Imagem 21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54" name="Imagem 21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55" name="Imagem 21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56" name="Imagem 215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57" name="Imagem 215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58" name="Imagem 215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59" name="Imagem 215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60" name="Imagem 215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61" name="Imagem 216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62" name="Imagem 21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63" name="Imagem 21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64" name="Imagem 21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65" name="Imagem 21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66" name="Imagem 21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67" name="Imagem 21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68" name="Imagem 21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69" name="Imagem 21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70" name="Imagem 216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71" name="Imagem 217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72" name="Imagem 217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73" name="Imagem 217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74" name="Imagem 217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75" name="Imagem 217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76" name="Imagem 21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77" name="Imagem 21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78" name="Imagem 21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79" name="Imagem 21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80" name="Imagem 21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81" name="Imagem 21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82" name="Imagem 21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83" name="Imagem 21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84" name="Imagem 21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85" name="Imagem 218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86" name="Imagem 218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87" name="Imagem 218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88" name="Imagem 218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89" name="Imagem 218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90" name="Imagem 218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91" name="Imagem 21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92" name="Imagem 21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93" name="Imagem 21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94" name="Imagem 21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95" name="Imagem 21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96" name="Imagem 21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97" name="Imagem 21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98" name="Imagem 21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99" name="Imagem 219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00" name="Imagem 219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01" name="Imagem 220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02" name="Imagem 220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03" name="Imagem 220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04" name="Imagem 220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05" name="Imagem 22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06" name="Imagem 22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07" name="Imagem 22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08" name="Imagem 22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09" name="Imagem 22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10" name="Imagem 22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11" name="Imagem 22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12" name="Imagem 22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13" name="Imagem 22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14" name="Imagem 22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15" name="Imagem 22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16" name="Imagem 22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17" name="Imagem 22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18" name="Imagem 22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19" name="Imagem 22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20" name="Imagem 22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21" name="Imagem 22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22" name="Imagem 22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23" name="Imagem 222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24" name="Imagem 222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25" name="Imagem 222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26" name="Imagem 222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27" name="Imagem 222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28" name="Imagem 222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29" name="Imagem 22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30" name="Imagem 22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31" name="Imagem 22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32" name="Imagem 22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33" name="Imagem 22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34" name="Imagem 22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35" name="Imagem 22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36" name="Imagem 22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37" name="Imagem 223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38" name="Imagem 223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39" name="Imagem 223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40" name="Imagem 223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41" name="Imagem 224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42" name="Imagem 224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43" name="Imagem 22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44" name="Imagem 22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45" name="Imagem 22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46" name="Imagem 22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47" name="Imagem 22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48" name="Imagem 22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49" name="Imagem 22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50" name="Imagem 22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51" name="Imagem 22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52" name="Imagem 22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53" name="Imagem 22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54" name="Imagem 22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55" name="Imagem 22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56" name="Imagem 22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57" name="Imagem 22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58" name="Imagem 22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59" name="Imagem 22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60" name="Imagem 22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61" name="Imagem 226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62" name="Imagem 226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63" name="Imagem 226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64" name="Imagem 226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65" name="Imagem 226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66" name="Imagem 226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67" name="Imagem 22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68" name="Imagem 22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69" name="Imagem 22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70" name="Imagem 22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71" name="Imagem 22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72" name="Imagem 22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73" name="Imagem 22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74" name="Imagem 22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75" name="Imagem 22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76" name="Imagem 22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77" name="Imagem 22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78" name="Imagem 22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79" name="Imagem 22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80" name="Imagem 22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81" name="Imagem 22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82" name="Imagem 22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83" name="Imagem 22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84" name="Imagem 22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85" name="Imagem 228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86" name="Imagem 228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87" name="Imagem 228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88" name="Imagem 228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89" name="Imagem 228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90" name="Imagem 228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91" name="Imagem 22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92" name="Imagem 22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93" name="Imagem 22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94" name="Imagem 22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95" name="Imagem 22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96" name="Imagem 22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97" name="Imagem 22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98" name="Imagem 22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99" name="Imagem 229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00" name="Imagem 229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01" name="Imagem 230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02" name="Imagem 230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03" name="Imagem 230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04" name="Imagem 230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05" name="Imagem 23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06" name="Imagem 23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07" name="Imagem 23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08" name="Imagem 23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09" name="Imagem 23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10" name="Imagem 23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11" name="Imagem 23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12" name="Imagem 23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13" name="Imagem 23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14" name="Imagem 23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15" name="Imagem 23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16" name="Imagem 23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17" name="Imagem 23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18" name="Imagem 23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19" name="Imagem 23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20" name="Imagem 23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21" name="Imagem 23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22" name="Imagem 23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23" name="Imagem 232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24" name="Imagem 232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25" name="Imagem 232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26" name="Imagem 232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27" name="Imagem 232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28" name="Imagem 232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29" name="Imagem 23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30" name="Imagem 23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31" name="Imagem 23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32" name="Imagem 23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33" name="Imagem 23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34" name="Imagem 23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35" name="Imagem 23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36" name="Imagem 23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37" name="Imagem 233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38" name="Imagem 233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39" name="Imagem 233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40" name="Imagem 233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41" name="Imagem 234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42" name="Imagem 234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43" name="Imagem 23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44" name="Imagem 23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45" name="Imagem 23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46" name="Imagem 23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47" name="Imagem 23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48" name="Imagem 23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49" name="Imagem 23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50" name="Imagem 23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51" name="Imagem 23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52" name="Imagem 23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53" name="Imagem 23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54" name="Imagem 23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55" name="Imagem 23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56" name="Imagem 23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57" name="Imagem 23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58" name="Imagem 23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59" name="Imagem 23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60" name="Imagem 23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61" name="Imagem 236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62" name="Imagem 236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63" name="Imagem 236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64" name="Imagem 236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65" name="Imagem 236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66" name="Imagem 236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67" name="Imagem 23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68" name="Imagem 23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69" name="Imagem 23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70" name="Imagem 23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71" name="Imagem 23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72" name="Imagem 23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73" name="Imagem 23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74" name="Imagem 23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75" name="Imagem 237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76" name="Imagem 237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77" name="Imagem 237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78" name="Imagem 237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79" name="Imagem 237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80" name="Imagem 237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81" name="Imagem 23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82" name="Imagem 23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83" name="Imagem 23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84" name="Imagem 23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85" name="Imagem 23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86" name="Imagem 23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87" name="Imagem 23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88" name="Imagem 23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89" name="Imagem 23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90" name="Imagem 23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91" name="Imagem 23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92" name="Imagem 23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93" name="Imagem 23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94" name="Imagem 23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95" name="Imagem 23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96" name="Imagem 23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97" name="Imagem 23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98" name="Imagem 23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99" name="Imagem 239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00" name="Imagem 239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01" name="Imagem 240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02" name="Imagem 240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03" name="Imagem 240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04" name="Imagem 240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05" name="Imagem 24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06" name="Imagem 24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07" name="Imagem 24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08" name="Imagem 24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09" name="Imagem 24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10" name="Imagem 24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11" name="Imagem 24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12" name="Imagem 24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13" name="Imagem 241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14" name="Imagem 241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15" name="Imagem 241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16" name="Imagem 241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17" name="Imagem 241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18" name="Imagem 241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19" name="Imagem 24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20" name="Imagem 24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21" name="Imagem 24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22" name="Imagem 24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23" name="Imagem 24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24" name="Imagem 24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25" name="Imagem 24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26" name="Imagem 24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27" name="Imagem 24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28" name="Imagem 24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29" name="Imagem 24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30" name="Imagem 24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31" name="Imagem 24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32" name="Imagem 24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33" name="Imagem 24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34" name="Imagem 24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35" name="Imagem 24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36" name="Imagem 24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37" name="Imagem 243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38" name="Imagem 243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39" name="Imagem 243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40" name="Imagem 243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41" name="Imagem 244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42" name="Imagem 244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43" name="Imagem 24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44" name="Imagem 24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45" name="Imagem 24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46" name="Imagem 24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47" name="Imagem 24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48" name="Imagem 24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49" name="Imagem 24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50" name="Imagem 24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51" name="Imagem 245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52" name="Imagem 245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53" name="Imagem 245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54" name="Imagem 245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55" name="Imagem 245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56" name="Imagem 245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57" name="Imagem 24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58" name="Imagem 24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59" name="Imagem 24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60" name="Imagem 24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61" name="Imagem 24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62" name="Imagem 24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63" name="Imagem 24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64" name="Imagem 24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65" name="Imagem 24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66" name="Imagem 24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67" name="Imagem 24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68" name="Imagem 24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69" name="Imagem 24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70" name="Imagem 24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71" name="Imagem 24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72" name="Imagem 24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73" name="Imagem 24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74" name="Imagem 24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75" name="Imagem 247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76" name="Imagem 247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77" name="Imagem 247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78" name="Imagem 247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79" name="Imagem 247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80" name="Imagem 247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81" name="Imagem 24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82" name="Imagem 24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83" name="Imagem 24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84" name="Imagem 24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85" name="Imagem 24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86" name="Imagem 24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87" name="Imagem 24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88" name="Imagem 24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89" name="Imagem 248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90" name="Imagem 248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91" name="Imagem 249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92" name="Imagem 249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93" name="Imagem 249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94" name="Imagem 24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95" name="Imagem 24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96" name="Imagem 24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97" name="Imagem 24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98" name="Imagem 24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99" name="Imagem 24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00" name="Imagem 24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01" name="Imagem 25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02" name="Imagem 25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03" name="Imagem 25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04" name="Imagem 25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05" name="Imagem 25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06" name="Imagem 25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07" name="Imagem 25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08" name="Imagem 25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09" name="Imagem 25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10" name="Imagem 25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11" name="Imagem 25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12" name="Imagem 251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13" name="Imagem 251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14" name="Imagem 251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15" name="Imagem 251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16" name="Imagem 251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17" name="Imagem 251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18" name="Imagem 25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19" name="Imagem 25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20" name="Imagem 25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21" name="Imagem 25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22" name="Imagem 25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23" name="Imagem 25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24" name="Imagem 25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25" name="Imagem 25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26" name="Imagem 252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27" name="Imagem 252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28" name="Imagem 252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29" name="Imagem 252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30" name="Imagem 252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31" name="Imagem 253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32" name="Imagem 25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33" name="Imagem 25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34" name="Imagem 25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35" name="Imagem 25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36" name="Imagem 25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37" name="Imagem 25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38" name="Imagem 25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39" name="Imagem 25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40" name="Imagem 25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41" name="Imagem 25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42" name="Imagem 25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43" name="Imagem 254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44" name="Imagem 254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45" name="Imagem 254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46" name="Imagem 254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47" name="Imagem 254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48" name="Imagem 254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49" name="Imagem 25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50" name="Imagem 25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51" name="Imagem 25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52" name="Imagem 25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53" name="Imagem 25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54" name="Imagem 25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55" name="Imagem 25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56" name="Imagem 25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57" name="Imagem 255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58" name="Imagem 255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59" name="Imagem 255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60" name="Imagem 255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61" name="Imagem 256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62" name="Imagem 256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63" name="Imagem 25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64" name="Imagem 25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65" name="Imagem 25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66" name="Imagem 25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67" name="Imagem 25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68" name="Imagem 25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69" name="Imagem 25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70" name="Imagem 25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71" name="Imagem 25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72" name="Imagem 257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73" name="Imagem 257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74" name="Imagem 257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75" name="Imagem 257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76" name="Imagem 257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77" name="Imagem 257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78" name="Imagem 25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79" name="Imagem 25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80" name="Imagem 25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81" name="Imagem 25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82" name="Imagem 25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83" name="Imagem 25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84" name="Imagem 25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85" name="Imagem 25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86" name="Imagem 258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87" name="Imagem 258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88" name="Imagem 258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89" name="Imagem 258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90" name="Imagem 258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91" name="Imagem 259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92" name="Imagem 25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93" name="Imagem 25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94" name="Imagem 25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95" name="Imagem 25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96" name="Imagem 25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97" name="Imagem 25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98" name="Imagem 25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99" name="Imagem 25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00" name="Imagem 25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01" name="Imagem 260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02" name="Imagem 260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03" name="Imagem 260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04" name="Imagem 260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05" name="Imagem 260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06" name="Imagem 260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07" name="Imagem 26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08" name="Imagem 26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09" name="Imagem 26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10" name="Imagem 26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11" name="Imagem 26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12" name="Imagem 26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13" name="Imagem 26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14" name="Imagem 26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15" name="Imagem 26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16" name="Imagem 26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17" name="Imagem 26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18" name="Imagem 26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19" name="Imagem 26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20" name="Imagem 26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21" name="Imagem 262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22" name="Imagem 262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23" name="Imagem 262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24" name="Imagem 262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25" name="Imagem 262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26" name="Imagem 262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27" name="Imagem 26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28" name="Imagem 26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29" name="Imagem 26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30" name="Imagem 26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31" name="Imagem 26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32" name="Imagem 26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33" name="Imagem 26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34" name="Imagem 26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35" name="Imagem 263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36" name="Imagem 263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37" name="Imagem 263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38" name="Imagem 263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39" name="Imagem 263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40" name="Imagem 263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41" name="Imagem 26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42" name="Imagem 26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43" name="Imagem 26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44" name="Imagem 26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45" name="Imagem 26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46" name="Imagem 26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47" name="Imagem 26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48" name="Imagem 26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49" name="Imagem 26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50" name="Imagem 264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51" name="Imagem 265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52" name="Imagem 265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53" name="Imagem 265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54" name="Imagem 265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55" name="Imagem 265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56" name="Imagem 26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57" name="Imagem 26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58" name="Imagem 26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59" name="Imagem 26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60" name="Imagem 26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61" name="Imagem 26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62" name="Imagem 26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63" name="Imagem 26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64" name="Imagem 266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65" name="Imagem 266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66" name="Imagem 266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67" name="Imagem 266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68" name="Imagem 266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69" name="Imagem 266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70" name="Imagem 26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71" name="Imagem 26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72" name="Imagem 26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73" name="Imagem 26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74" name="Imagem 26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75" name="Imagem 26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76" name="Imagem 26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77" name="Imagem 26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78" name="Imagem 26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79" name="Imagem 267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80" name="Imagem 267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81" name="Imagem 268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82" name="Imagem 268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83" name="Imagem 268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84" name="Imagem 268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85" name="Imagem 26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86" name="Imagem 26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87" name="Imagem 26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88" name="Imagem 26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89" name="Imagem 26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90" name="Imagem 26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91" name="Imagem 26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92" name="Imagem 26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93" name="Imagem 26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94" name="Imagem 26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95" name="Imagem 26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96" name="Imagem 26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97" name="Imagem 26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98" name="Imagem 26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99" name="Imagem 269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00" name="Imagem 269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01" name="Imagem 270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02" name="Imagem 270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03" name="Imagem 270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04" name="Imagem 270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05" name="Imagem 27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06" name="Imagem 27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07" name="Imagem 27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08" name="Imagem 27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09" name="Imagem 27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10" name="Imagem 27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11" name="Imagem 27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12" name="Imagem 27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13" name="Imagem 271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14" name="Imagem 271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15" name="Imagem 271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16" name="Imagem 271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17" name="Imagem 271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18" name="Imagem 271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19" name="Imagem 27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20" name="Imagem 27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21" name="Imagem 27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22" name="Imagem 27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23" name="Imagem 27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24" name="Imagem 27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25" name="Imagem 27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26" name="Imagem 27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27" name="Imagem 27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28" name="Imagem 272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29" name="Imagem 272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30" name="Imagem 272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31" name="Imagem 273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32" name="Imagem 273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33" name="Imagem 273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34" name="Imagem 27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35" name="Imagem 27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36" name="Imagem 27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37" name="Imagem 27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38" name="Imagem 27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39" name="Imagem 27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40" name="Imagem 27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41" name="Imagem 27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42" name="Imagem 274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43" name="Imagem 274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44" name="Imagem 274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45" name="Imagem 274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46" name="Imagem 274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47" name="Imagem 274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48" name="Imagem 27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49" name="Imagem 27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50" name="Imagem 27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51" name="Imagem 27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52" name="Imagem 27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53" name="Imagem 27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54" name="Imagem 27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55" name="Imagem 27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56" name="Imagem 27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57" name="Imagem 275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58" name="Imagem 275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59" name="Imagem 275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60" name="Imagem 275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61" name="Imagem 276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62" name="Imagem 276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63" name="Imagem 27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64" name="Imagem 27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65" name="Imagem 27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66" name="Imagem 27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67" name="Imagem 27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68" name="Imagem 27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69" name="Imagem 27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70" name="Imagem 27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71" name="Imagem 27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72" name="Imagem 27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73" name="Imagem 27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74" name="Imagem 27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75" name="Imagem 27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76" name="Imagem 27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77" name="Imagem 277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78" name="Imagem 277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79" name="Imagem 277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80" name="Imagem 277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81" name="Imagem 278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82" name="Imagem 278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83" name="Imagem 27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84" name="Imagem 27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85" name="Imagem 27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86" name="Imagem 27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87" name="Imagem 27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88" name="Imagem 27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89" name="Imagem 27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90" name="Imagem 27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91" name="Imagem 279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92" name="Imagem 279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93" name="Imagem 279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94" name="Imagem 279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95" name="Imagem 279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96" name="Imagem 279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97" name="Imagem 27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98" name="Imagem 27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99" name="Imagem 27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00" name="Imagem 27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01" name="Imagem 28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02" name="Imagem 28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03" name="Imagem 28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04" name="Imagem 28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05" name="Imagem 28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06" name="Imagem 280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07" name="Imagem 280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08" name="Imagem 280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09" name="Imagem 280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10" name="Imagem 280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11" name="Imagem 281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12" name="Imagem 28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13" name="Imagem 28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14" name="Imagem 28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15" name="Imagem 28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16" name="Imagem 28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17" name="Imagem 28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18" name="Imagem 28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19" name="Imagem 28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20" name="Imagem 281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21" name="Imagem 282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22" name="Imagem 282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23" name="Imagem 282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24" name="Imagem 282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25" name="Imagem 282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26" name="Imagem 28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27" name="Imagem 28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28" name="Imagem 28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29" name="Imagem 28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30" name="Imagem 28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31" name="Imagem 28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32" name="Imagem 28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33" name="Imagem 28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34" name="Imagem 28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35" name="Imagem 283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36" name="Imagem 283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37" name="Imagem 283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38" name="Imagem 283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39" name="Imagem 283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40" name="Imagem 283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41" name="Imagem 28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42" name="Imagem 28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43" name="Imagem 28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44" name="Imagem 28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45" name="Imagem 28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46" name="Imagem 28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47" name="Imagem 28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48" name="Imagem 28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49" name="Imagem 28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50" name="Imagem 28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51" name="Imagem 28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52" name="Imagem 28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53" name="Imagem 28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54" name="Imagem 28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55" name="Imagem 285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56" name="Imagem 285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57" name="Imagem 285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58" name="Imagem 285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59" name="Imagem 285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60" name="Imagem 285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61" name="Imagem 28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62" name="Imagem 28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63" name="Imagem 28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64" name="Imagem 28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65" name="Imagem 28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66" name="Imagem 28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67" name="Imagem 28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68" name="Imagem 28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69" name="Imagem 286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70" name="Imagem 286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71" name="Imagem 287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72" name="Imagem 287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73" name="Imagem 287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74" name="Imagem 287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75" name="Imagem 28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76" name="Imagem 28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77" name="Imagem 28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78" name="Imagem 28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79" name="Imagem 28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80" name="Imagem 28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81" name="Imagem 28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82" name="Imagem 28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83" name="Imagem 28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84" name="Imagem 288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85" name="Imagem 288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86" name="Imagem 288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87" name="Imagem 288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88" name="Imagem 288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89" name="Imagem 288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90" name="Imagem 28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91" name="Imagem 28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92" name="Imagem 28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93" name="Imagem 28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94" name="Imagem 28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95" name="Imagem 28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96" name="Imagem 28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97" name="Imagem 28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98" name="Imagem 289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99" name="Imagem 289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00" name="Imagem 289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01" name="Imagem 290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02" name="Imagem 290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03" name="Imagem 290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04" name="Imagem 29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05" name="Imagem 29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06" name="Imagem 29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07" name="Imagem 29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08" name="Imagem 29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09" name="Imagem 29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10" name="Imagem 29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11" name="Imagem 29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12" name="Imagem 29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13" name="Imagem 291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14" name="Imagem 291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15" name="Imagem 291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16" name="Imagem 291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17" name="Imagem 291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18" name="Imagem 291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19" name="Imagem 29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20" name="Imagem 29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21" name="Imagem 29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22" name="Imagem 29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23" name="Imagem 29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24" name="Imagem 29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25" name="Imagem 29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26" name="Imagem 29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27" name="Imagem 29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28" name="Imagem 29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29" name="Imagem 29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30" name="Imagem 29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31" name="Imagem 29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32" name="Imagem 29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33" name="Imagem 293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34" name="Imagem 293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35" name="Imagem 293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36" name="Imagem 293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37" name="Imagem 293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38" name="Imagem 293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39" name="Imagem 29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40" name="Imagem 29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41" name="Imagem 29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42" name="Imagem 29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43" name="Imagem 29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44" name="Imagem 29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45" name="Imagem 29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46" name="Imagem 29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47" name="Imagem 294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48" name="Imagem 294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49" name="Imagem 294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50" name="Imagem 294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51" name="Imagem 295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52" name="Imagem 295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53" name="Imagem 29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54" name="Imagem 29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55" name="Imagem 29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56" name="Imagem 29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57" name="Imagem 29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58" name="Imagem 29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59" name="Imagem 29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60" name="Imagem 29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61" name="Imagem 29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62" name="Imagem 296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63" name="Imagem 296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64" name="Imagem 296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65" name="Imagem 296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66" name="Imagem 296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67" name="Imagem 296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68" name="Imagem 29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69" name="Imagem 29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70" name="Imagem 29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71" name="Imagem 29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72" name="Imagem 29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73" name="Imagem 29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74" name="Imagem 29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75" name="Imagem 29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76" name="Imagem 297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77" name="Imagem 297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78" name="Imagem 297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79" name="Imagem 297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80" name="Imagem 297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81" name="Imagem 298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82" name="Imagem 29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83" name="Imagem 29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84" name="Imagem 29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85" name="Imagem 29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86" name="Imagem 29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87" name="Imagem 29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88" name="Imagem 29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89" name="Imagem 29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90" name="Imagem 29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91" name="Imagem 299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92" name="Imagem 299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93" name="Imagem 299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94" name="Imagem 299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95" name="Imagem 299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96" name="Imagem 299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97" name="Imagem 29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98" name="Imagem 29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99" name="Imagem 29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00" name="Imagem 29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01" name="Imagem 30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02" name="Imagem 30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03" name="Imagem 30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04" name="Imagem 30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05" name="Imagem 30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06" name="Imagem 30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07" name="Imagem 30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08" name="Imagem 30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09" name="Imagem 30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10" name="Imagem 30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11" name="Imagem 301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12" name="Imagem 301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13" name="Imagem 301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14" name="Imagem 301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15" name="Imagem 301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16" name="Imagem 301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17" name="Imagem 30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18" name="Imagem 30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19" name="Imagem 30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20" name="Imagem 30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21" name="Imagem 30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22" name="Imagem 30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23" name="Imagem 30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24" name="Imagem 30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25" name="Imagem 302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26" name="Imagem 302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27" name="Imagem 302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28" name="Imagem 302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29" name="Imagem 302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30" name="Imagem 302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31" name="Imagem 30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32" name="Imagem 30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33" name="Imagem 30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34" name="Imagem 30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35" name="Imagem 30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36" name="Imagem 30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37" name="Imagem 30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38" name="Imagem 30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39" name="Imagem 30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40" name="Imagem 303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41" name="Imagem 304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42" name="Imagem 304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43" name="Imagem 304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44" name="Imagem 304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45" name="Imagem 304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46" name="Imagem 30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47" name="Imagem 30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48" name="Imagem 30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49" name="Imagem 30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50" name="Imagem 30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51" name="Imagem 30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52" name="Imagem 30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53" name="Imagem 30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54" name="Imagem 305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55" name="Imagem 305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56" name="Imagem 305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57" name="Imagem 305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58" name="Imagem 305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59" name="Imagem 305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60" name="Imagem 30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61" name="Imagem 30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62" name="Imagem 30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63" name="Imagem 30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64" name="Imagem 30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65" name="Imagem 30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66" name="Imagem 30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67" name="Imagem 30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68" name="Imagem 30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69" name="Imagem 306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70" name="Imagem 306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71" name="Imagem 307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72" name="Imagem 307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73" name="Imagem 307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74" name="Imagem 307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75" name="Imagem 30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76" name="Imagem 30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77" name="Imagem 30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78" name="Imagem 30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79" name="Imagem 30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80" name="Imagem 30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81" name="Imagem 30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82" name="Imagem 30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83" name="Imagem 30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84" name="Imagem 30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85" name="Imagem 30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86" name="Imagem 30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87" name="Imagem 30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88" name="Imagem 30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89" name="Imagem 308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90" name="Imagem 308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91" name="Imagem 309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92" name="Imagem 309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93" name="Imagem 309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94" name="Imagem 309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95" name="Imagem 30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96" name="Imagem 30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97" name="Imagem 30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98" name="Imagem 30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99" name="Imagem 30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00" name="Imagem 30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01" name="Imagem 31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02" name="Imagem 31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03" name="Imagem 310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04" name="Imagem 310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05" name="Imagem 310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06" name="Imagem 310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07" name="Imagem 310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08" name="Imagem 310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09" name="Imagem 31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10" name="Imagem 31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11" name="Imagem 31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12" name="Imagem 31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13" name="Imagem 31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14" name="Imagem 31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15" name="Imagem 31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16" name="Imagem 31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17" name="Imagem 31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18" name="Imagem 311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19" name="Imagem 311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20" name="Imagem 311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21" name="Imagem 312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22" name="Imagem 312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23" name="Imagem 312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24" name="Imagem 31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25" name="Imagem 31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26" name="Imagem 31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27" name="Imagem 31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28" name="Imagem 31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29" name="Imagem 31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30" name="Imagem 31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31" name="Imagem 31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32" name="Imagem 313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33" name="Imagem 313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34" name="Imagem 313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35" name="Imagem 313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36" name="Imagem 313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37" name="Imagem 313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38" name="Imagem 31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39" name="Imagem 31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40" name="Imagem 31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41" name="Imagem 31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42" name="Imagem 31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43" name="Imagem 31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44" name="Imagem 31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45" name="Imagem 31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46" name="Imagem 31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47" name="Imagem 314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48" name="Imagem 314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49" name="Imagem 314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50" name="Imagem 314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51" name="Imagem 315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52" name="Imagem 315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53" name="Imagem 31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54" name="Imagem 31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55" name="Imagem 31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56" name="Imagem 31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57" name="Imagem 31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58" name="Imagem 31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59" name="Imagem 31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60" name="Imagem 31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61" name="Imagem 31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62" name="Imagem 31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63" name="Imagem 31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64" name="Imagem 31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65" name="Imagem 31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66" name="Imagem 31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67" name="Imagem 316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68" name="Imagem 316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69" name="Imagem 316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70" name="Imagem 316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71" name="Imagem 317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72" name="Imagem 317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73" name="Imagem 31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74" name="Imagem 31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75" name="Imagem 31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76" name="Imagem 31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77" name="Imagem 31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78" name="Imagem 31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79" name="Imagem 31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80" name="Imagem 31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81" name="Imagem 318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82" name="Imagem 318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83" name="Imagem 318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84" name="Imagem 318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85" name="Imagem 318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86" name="Imagem 318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87" name="Imagem 31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88" name="Imagem 31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89" name="Imagem 31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90" name="Imagem 31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91" name="Imagem 31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92" name="Imagem 31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93" name="Imagem 31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94" name="Imagem 31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95" name="Imagem 31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96" name="Imagem 319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97" name="Imagem 319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98" name="Imagem 319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99" name="Imagem 319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00" name="Imagem 319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01" name="Imagem 320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02" name="Imagem 32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03" name="Imagem 32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04" name="Imagem 32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05" name="Imagem 32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06" name="Imagem 32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07" name="Imagem 32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08" name="Imagem 32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09" name="Imagem 32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10" name="Imagem 320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11" name="Imagem 321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12" name="Imagem 321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13" name="Imagem 321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14" name="Imagem 321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15" name="Imagem 321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16" name="Imagem 32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17" name="Imagem 32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18" name="Imagem 32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19" name="Imagem 32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20" name="Imagem 32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21" name="Imagem 32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22" name="Imagem 32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23" name="Imagem 32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24" name="Imagem 32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25" name="Imagem 322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26" name="Imagem 322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27" name="Imagem 322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28" name="Imagem 322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29" name="Imagem 322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30" name="Imagem 322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31" name="Imagem 32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32" name="Imagem 32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33" name="Imagem 32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34" name="Imagem 32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35" name="Imagem 32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36" name="Imagem 32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37" name="Imagem 32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38" name="Imagem 32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39" name="Imagem 32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40" name="Imagem 32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41" name="Imagem 32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42" name="Imagem 32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43" name="Imagem 32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44" name="Imagem 32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45" name="Imagem 324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46" name="Imagem 324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47" name="Imagem 324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48" name="Imagem 324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49" name="Imagem 324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50" name="Imagem 324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51" name="Imagem 32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52" name="Imagem 32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53" name="Imagem 32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54" name="Imagem 32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55" name="Imagem 32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56" name="Imagem 32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57" name="Imagem 32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58" name="Imagem 32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59" name="Imagem 325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60" name="Imagem 325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61" name="Imagem 326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62" name="Imagem 326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63" name="Imagem 326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64" name="Imagem 326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65" name="Imagem 32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66" name="Imagem 32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67" name="Imagem 32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68" name="Imagem 32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69" name="Imagem 32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70" name="Imagem 32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71" name="Imagem 32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72" name="Imagem 32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73" name="Imagem 32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74" name="Imagem 327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75" name="Imagem 327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76" name="Imagem 327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77" name="Imagem 327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78" name="Imagem 327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79" name="Imagem 327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80" name="Imagem 32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81" name="Imagem 32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82" name="Imagem 32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83" name="Imagem 32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84" name="Imagem 32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85" name="Imagem 32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86" name="Imagem 32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87" name="Imagem 32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88" name="Imagem 328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89" name="Imagem 328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90" name="Imagem 328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91" name="Imagem 329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92" name="Imagem 329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93" name="Imagem 329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94" name="Imagem 32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95" name="Imagem 32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96" name="Imagem 32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97" name="Imagem 32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98" name="Imagem 32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99" name="Imagem 32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00" name="Imagem 32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01" name="Imagem 33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02" name="Imagem 33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03" name="Imagem 330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04" name="Imagem 330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05" name="Imagem 330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06" name="Imagem 330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07" name="Imagem 330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08" name="Imagem 330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09" name="Imagem 33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10" name="Imagem 33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11" name="Imagem 33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12" name="Imagem 33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13" name="Imagem 33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14" name="Imagem 33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15" name="Imagem 33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16" name="Imagem 33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17" name="Imagem 33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18" name="Imagem 33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19" name="Imagem 33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20" name="Imagem 33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21" name="Imagem 33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22" name="Imagem 33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23" name="Imagem 332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24" name="Imagem 332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25" name="Imagem 332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26" name="Imagem 332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27" name="Imagem 332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28" name="Imagem 332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29" name="Imagem 33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30" name="Imagem 33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31" name="Imagem 33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32" name="Imagem 33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33" name="Imagem 33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34" name="Imagem 33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35" name="Imagem 33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36" name="Imagem 33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37" name="Imagem 333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38" name="Imagem 333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39" name="Imagem 333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40" name="Imagem 333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41" name="Imagem 334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42" name="Imagem 334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43" name="Imagem 33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44" name="Imagem 33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45" name="Imagem 33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46" name="Imagem 33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47" name="Imagem 33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48" name="Imagem 33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49" name="Imagem 33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50" name="Imagem 33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51" name="Imagem 33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52" name="Imagem 335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53" name="Imagem 335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54" name="Imagem 335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55" name="Imagem 335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56" name="Imagem 335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57" name="Imagem 335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58" name="Imagem 33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59" name="Imagem 33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60" name="Imagem 33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61" name="Imagem 33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62" name="Imagem 33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63" name="Imagem 33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64" name="Imagem 33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65" name="Imagem 33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66" name="Imagem 336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67" name="Imagem 336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68" name="Imagem 336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69" name="Imagem 336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70" name="Imagem 336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71" name="Imagem 337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72" name="Imagem 33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73" name="Imagem 33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74" name="Imagem 33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75" name="Imagem 33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76" name="Imagem 33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77" name="Imagem 33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78" name="Imagem 33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79" name="Imagem 33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80" name="Imagem 33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81" name="Imagem 338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82" name="Imagem 338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83" name="Imagem 338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84" name="Imagem 338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85" name="Imagem 338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86" name="Imagem 338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87" name="Imagem 33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88" name="Imagem 33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89" name="Imagem 33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90" name="Imagem 33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91" name="Imagem 33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92" name="Imagem 33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93" name="Imagem 33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94" name="Imagem 33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95" name="Imagem 33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96" name="Imagem 33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97" name="Imagem 33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98" name="Imagem 33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99" name="Imagem 33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00" name="Imagem 33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01" name="Imagem 340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02" name="Imagem 340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03" name="Imagem 340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04" name="Imagem 340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05" name="Imagem 340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06" name="Imagem 340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07" name="Imagem 34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08" name="Imagem 34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09" name="Imagem 34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10" name="Imagem 34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11" name="Imagem 34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12" name="Imagem 34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13" name="Imagem 34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14" name="Imagem 34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15" name="Imagem 341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16" name="Imagem 341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17" name="Imagem 341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18" name="Imagem 341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19" name="Imagem 341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20" name="Imagem 341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21" name="Imagem 34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22" name="Imagem 34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23" name="Imagem 34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24" name="Imagem 34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25" name="Imagem 34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26" name="Imagem 34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27" name="Imagem 34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28" name="Imagem 34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29" name="Imagem 34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30" name="Imagem 342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31" name="Imagem 343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32" name="Imagem 343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33" name="Imagem 343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34" name="Imagem 343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35" name="Imagem 343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36" name="Imagem 34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37" name="Imagem 34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38" name="Imagem 34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39" name="Imagem 34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40" name="Imagem 34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41" name="Imagem 34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42" name="Imagem 34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43" name="Imagem 34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44" name="Imagem 344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45" name="Imagem 344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46" name="Imagem 344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47" name="Imagem 344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48" name="Imagem 344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49" name="Imagem 344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50" name="Imagem 34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51" name="Imagem 34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52" name="Imagem 34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53" name="Imagem 34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54" name="Imagem 34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55" name="Imagem 34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56" name="Imagem 34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57" name="Imagem 34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58" name="Imagem 34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59" name="Imagem 345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60" name="Imagem 345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61" name="Imagem 346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62" name="Imagem 346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63" name="Imagem 346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64" name="Imagem 346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65" name="Imagem 34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66" name="Imagem 34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67" name="Imagem 34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68" name="Imagem 34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69" name="Imagem 34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70" name="Imagem 34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71" name="Imagem 34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72" name="Imagem 34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73" name="Imagem 34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74" name="Imagem 34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75" name="Imagem 34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76" name="Imagem 34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77" name="Imagem 34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78" name="Imagem 34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79" name="Imagem 347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80" name="Imagem 347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81" name="Imagem 348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82" name="Imagem 348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83" name="Imagem 348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84" name="Imagem 348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85" name="Imagem 34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86" name="Imagem 34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87" name="Imagem 34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88" name="Imagem 34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89" name="Imagem 34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90" name="Imagem 34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91" name="Imagem 34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92" name="Imagem 34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93" name="Imagem 349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94" name="Imagem 349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95" name="Imagem 349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96" name="Imagem 349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97" name="Imagem 349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98" name="Imagem 349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99" name="Imagem 34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00" name="Imagem 34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01" name="Imagem 35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02" name="Imagem 35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03" name="Imagem 35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04" name="Imagem 35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05" name="Imagem 35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06" name="Imagem 35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07" name="Imagem 35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08" name="Imagem 350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09" name="Imagem 350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10" name="Imagem 350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11" name="Imagem 351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12" name="Imagem 351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13" name="Imagem 351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14" name="Imagem 35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15" name="Imagem 35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16" name="Imagem 35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17" name="Imagem 35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18" name="Imagem 35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19" name="Imagem 35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20" name="Imagem 35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21" name="Imagem 35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22" name="Imagem 352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23" name="Imagem 352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24" name="Imagem 352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25" name="Imagem 352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26" name="Imagem 352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27" name="Imagem 352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28" name="Imagem 35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29" name="Imagem 35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30" name="Imagem 35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31" name="Imagem 35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32" name="Imagem 35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33" name="Imagem 35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34" name="Imagem 35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35" name="Imagem 35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36" name="Imagem 35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37" name="Imagem 353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38" name="Imagem 353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39" name="Imagem 353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40" name="Imagem 353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41" name="Imagem 354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42" name="Imagem 354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43" name="Imagem 35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44" name="Imagem 35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45" name="Imagem 35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46" name="Imagem 35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47" name="Imagem 35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48" name="Imagem 35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49" name="Imagem 35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50" name="Imagem 35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51" name="Imagem 35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52" name="Imagem 35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53" name="Imagem 35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54" name="Imagem 35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55" name="Imagem 35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56" name="Imagem 35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57" name="Imagem 355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58" name="Imagem 355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59" name="Imagem 355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60" name="Imagem 355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61" name="Imagem 356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62" name="Imagem 356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63" name="Imagem 35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64" name="Imagem 35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65" name="Imagem 35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66" name="Imagem 35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67" name="Imagem 35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68" name="Imagem 35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69" name="Imagem 35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70" name="Imagem 35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71" name="Imagem 357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72" name="Imagem 357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73" name="Imagem 357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74" name="Imagem 357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75" name="Imagem 357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76" name="Imagem 357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77" name="Imagem 35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78" name="Imagem 35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79" name="Imagem 35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80" name="Imagem 35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81" name="Imagem 35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82" name="Imagem 35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83" name="Imagem 35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84" name="Imagem 35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85" name="Imagem 35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86" name="Imagem 358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87" name="Imagem 358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88" name="Imagem 358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89" name="Imagem 358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90" name="Imagem 358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91" name="Imagem 359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92" name="Imagem 35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93" name="Imagem 35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94" name="Imagem 35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95" name="Imagem 35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96" name="Imagem 35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97" name="Imagem 35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98" name="Imagem 35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99" name="Imagem 35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00" name="Imagem 359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01" name="Imagem 360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02" name="Imagem 360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03" name="Imagem 360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04" name="Imagem 360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05" name="Imagem 360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06" name="Imagem 36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07" name="Imagem 36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08" name="Imagem 36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09" name="Imagem 36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10" name="Imagem 36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11" name="Imagem 36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12" name="Imagem 36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13" name="Imagem 36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14" name="Imagem 36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15" name="Imagem 361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16" name="Imagem 361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17" name="Imagem 361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18" name="Imagem 361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19" name="Imagem 361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20" name="Imagem 361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21" name="Imagem 36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22" name="Imagem 36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23" name="Imagem 36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24" name="Imagem 36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25" name="Imagem 36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26" name="Imagem 36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27" name="Imagem 36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28" name="Imagem 36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29" name="Imagem 36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30" name="Imagem 36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31" name="Imagem 36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32" name="Imagem 36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33" name="Imagem 36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34" name="Imagem 36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35" name="Imagem 363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36" name="Imagem 363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37" name="Imagem 363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38" name="Imagem 363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39" name="Imagem 363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40" name="Imagem 363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41" name="Imagem 36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42" name="Imagem 36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43" name="Imagem 36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44" name="Imagem 36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45" name="Imagem 36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46" name="Imagem 36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47" name="Imagem 36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48" name="Imagem 36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49" name="Imagem 364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50" name="Imagem 364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51" name="Imagem 365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52" name="Imagem 365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53" name="Imagem 365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54" name="Imagem 365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55" name="Imagem 36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56" name="Imagem 36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57" name="Imagem 36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58" name="Imagem 36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59" name="Imagem 36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60" name="Imagem 36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61" name="Imagem 36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62" name="Imagem 36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63" name="Imagem 36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64" name="Imagem 366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65" name="Imagem 366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66" name="Imagem 366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67" name="Imagem 366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68" name="Imagem 366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69" name="Imagem 366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70" name="Imagem 36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71" name="Imagem 36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72" name="Imagem 36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73" name="Imagem 36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74" name="Imagem 36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75" name="Imagem 36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76" name="Imagem 36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77" name="Imagem 36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78" name="Imagem 367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79" name="Imagem 367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80" name="Imagem 367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81" name="Imagem 368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82" name="Imagem 368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83" name="Imagem 368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84" name="Imagem 36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85" name="Imagem 36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86" name="Imagem 36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87" name="Imagem 36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88" name="Imagem 36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89" name="Imagem 36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90" name="Imagem 36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91" name="Imagem 36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92" name="Imagem 36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93" name="Imagem 369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94" name="Imagem 369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95" name="Imagem 369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96" name="Imagem 369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97" name="Imagem 369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98" name="Imagem 369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99" name="Imagem 36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00" name="Imagem 36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01" name="Imagem 37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02" name="Imagem 37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03" name="Imagem 37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04" name="Imagem 37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05" name="Imagem 37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06" name="Imagem 37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07" name="Imagem 37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08" name="Imagem 37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09" name="Imagem 37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10" name="Imagem 37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11" name="Imagem 37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12" name="Imagem 37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13" name="Imagem 371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14" name="Imagem 371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15" name="Imagem 371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16" name="Imagem 371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17" name="Imagem 371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18" name="Imagem 371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19" name="Imagem 37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20" name="Imagem 37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21" name="Imagem 37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22" name="Imagem 37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23" name="Imagem 37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24" name="Imagem 37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25" name="Imagem 37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26" name="Imagem 37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27" name="Imagem 372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28" name="Imagem 372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29" name="Imagem 372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30" name="Imagem 372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31" name="Imagem 373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32" name="Imagem 373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33" name="Imagem 37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34" name="Imagem 37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35" name="Imagem 37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36" name="Imagem 37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37" name="Imagem 37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38" name="Imagem 37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39" name="Imagem 37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40" name="Imagem 37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41" name="Imagem 37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42" name="Imagem 374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43" name="Imagem 374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44" name="Imagem 374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45" name="Imagem 374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46" name="Imagem 374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47" name="Imagem 374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48" name="Imagem 37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49" name="Imagem 37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50" name="Imagem 37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51" name="Imagem 37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52" name="Imagem 37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53" name="Imagem 37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54" name="Imagem 37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55" name="Imagem 37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56" name="Imagem 375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57" name="Imagem 375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58" name="Imagem 375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59" name="Imagem 375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60" name="Imagem 375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61" name="Imagem 376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62" name="Imagem 37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63" name="Imagem 37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64" name="Imagem 37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65" name="Imagem 37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66" name="Imagem 37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67" name="Imagem 37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68" name="Imagem 37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69" name="Imagem 37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70" name="Imagem 37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71" name="Imagem 377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72" name="Imagem 377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73" name="Imagem 377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74" name="Imagem 377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75" name="Imagem 377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76" name="Imagem 377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77" name="Imagem 37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78" name="Imagem 37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79" name="Imagem 37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80" name="Imagem 37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81" name="Imagem 37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82" name="Imagem 37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83" name="Imagem 37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84" name="Imagem 37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85" name="Imagem 37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86" name="Imagem 37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87" name="Imagem 37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88" name="Imagem 37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89" name="Imagem 37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90" name="Imagem 37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91" name="Imagem 379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92" name="Imagem 379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93" name="Imagem 379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94" name="Imagem 379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95" name="Imagem 379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96" name="Imagem 379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97" name="Imagem 37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98" name="Imagem 37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99" name="Imagem 37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00" name="Imagem 37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01" name="Imagem 38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02" name="Imagem 38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03" name="Imagem 38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04" name="Imagem 38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05" name="Imagem 380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06" name="Imagem 380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07" name="Imagem 380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08" name="Imagem 380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09" name="Imagem 380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10" name="Imagem 380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11" name="Imagem 38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12" name="Imagem 38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13" name="Imagem 38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14" name="Imagem 38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15" name="Imagem 38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16" name="Imagem 38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17" name="Imagem 38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18" name="Imagem 38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19" name="Imagem 38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20" name="Imagem 381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21" name="Imagem 382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22" name="Imagem 382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23" name="Imagem 382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24" name="Imagem 382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25" name="Imagem 382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26" name="Imagem 38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27" name="Imagem 38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28" name="Imagem 38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29" name="Imagem 38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30" name="Imagem 38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31" name="Imagem 38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32" name="Imagem 38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33" name="Imagem 38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34" name="Imagem 383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35" name="Imagem 383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36" name="Imagem 383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37" name="Imagem 383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38" name="Imagem 383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39" name="Imagem 383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40" name="Imagem 38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41" name="Imagem 38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42" name="Imagem 38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43" name="Imagem 38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44" name="Imagem 38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45" name="Imagem 38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46" name="Imagem 38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47" name="Imagem 38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48" name="Imagem 38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49" name="Imagem 384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50" name="Imagem 384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51" name="Imagem 385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52" name="Imagem 385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53" name="Imagem 385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54" name="Imagem 385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55" name="Imagem 38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56" name="Imagem 38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57" name="Imagem 38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58" name="Imagem 38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59" name="Imagem 38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60" name="Imagem 38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61" name="Imagem 38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62" name="Imagem 38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63" name="Imagem 38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64" name="Imagem 38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65" name="Imagem 38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66" name="Imagem 38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67" name="Imagem 38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68" name="Imagem 38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69" name="Imagem 386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70" name="Imagem 386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71" name="Imagem 387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72" name="Imagem 387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73" name="Imagem 387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74" name="Imagem 387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75" name="Imagem 38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76" name="Imagem 38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77" name="Imagem 38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78" name="Imagem 38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79" name="Imagem 38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80" name="Imagem 38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81" name="Imagem 38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82" name="Imagem 38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83" name="Imagem 388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84" name="Imagem 388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85" name="Imagem 388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86" name="Imagem 388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87" name="Imagem 388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88" name="Imagem 388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89" name="Imagem 38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90" name="Imagem 38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91" name="Imagem 38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92" name="Imagem 38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93" name="Imagem 38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94" name="Imagem 38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95" name="Imagem 38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96" name="Imagem 38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97" name="Imagem 38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98" name="Imagem 389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99" name="Imagem 389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00" name="Imagem 389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01" name="Imagem 390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02" name="Imagem 390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03" name="Imagem 390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04" name="Imagem 39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05" name="Imagem 39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06" name="Imagem 39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07" name="Imagem 39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08" name="Imagem 39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09" name="Imagem 39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10" name="Imagem 39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11" name="Imagem 39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12" name="Imagem 391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13" name="Imagem 391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14" name="Imagem 391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15" name="Imagem 391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16" name="Imagem 391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17" name="Imagem 391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18" name="Imagem 39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19" name="Imagem 39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20" name="Imagem 39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21" name="Imagem 39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22" name="Imagem 39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23" name="Imagem 39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24" name="Imagem 39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25" name="Imagem 39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26" name="Imagem 39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27" name="Imagem 392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28" name="Imagem 392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29" name="Imagem 392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30" name="Imagem 392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31" name="Imagem 393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32" name="Imagem 393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33" name="Imagem 39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34" name="Imagem 39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35" name="Imagem 39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36" name="Imagem 39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37" name="Imagem 39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38" name="Imagem 39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39" name="Imagem 39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40" name="Imagem 39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41" name="Imagem 39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42" name="Imagem 39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43" name="Imagem 39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44" name="Imagem 39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45" name="Imagem 39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46" name="Imagem 39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47" name="Imagem 39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48" name="Imagem 39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49" name="Imagem 39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50" name="Imagem 39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51" name="Imagem 39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52" name="Imagem 39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53" name="Imagem 39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54" name="Imagem 39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55" name="Imagem 395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56" name="Imagem 395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57" name="Imagem 395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58" name="Imagem 395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59" name="Imagem 395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60" name="Imagem 395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61" name="Imagem 39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62" name="Imagem 39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63" name="Imagem 39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64" name="Imagem 39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65" name="Imagem 39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66" name="Imagem 39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67" name="Imagem 39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68" name="Imagem 39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69" name="Imagem 396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70" name="Imagem 396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71" name="Imagem 397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72" name="Imagem 397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73" name="Imagem 397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74" name="Imagem 397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75" name="Imagem 39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76" name="Imagem 39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77" name="Imagem 39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78" name="Imagem 39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79" name="Imagem 39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80" name="Imagem 39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81" name="Imagem 39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82" name="Imagem 39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83" name="Imagem 39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84" name="Imagem 398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85" name="Imagem 398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86" name="Imagem 398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87" name="Imagem 398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88" name="Imagem 398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89" name="Imagem 398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90" name="Imagem 39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91" name="Imagem 39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92" name="Imagem 39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93" name="Imagem 39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94" name="Imagem 39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95" name="Imagem 39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96" name="Imagem 39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97" name="Imagem 39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98" name="Imagem 399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99" name="Imagem 399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00" name="Imagem 399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01" name="Imagem 400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02" name="Imagem 400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03" name="Imagem 400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04" name="Imagem 40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05" name="Imagem 40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06" name="Imagem 40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07" name="Imagem 40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08" name="Imagem 40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09" name="Imagem 40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10" name="Imagem 40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11" name="Imagem 40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12" name="Imagem 40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13" name="Imagem 401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14" name="Imagem 401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15" name="Imagem 401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16" name="Imagem 401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17" name="Imagem 401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18" name="Imagem 401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19" name="Imagem 40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20" name="Imagem 40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21" name="Imagem 40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22" name="Imagem 40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23" name="Imagem 40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24" name="Imagem 40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25" name="Imagem 40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26" name="Imagem 40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27" name="Imagem 402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28" name="Imagem 402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29" name="Imagem 402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30" name="Imagem 402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31" name="Imagem 403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32" name="Imagem 403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33" name="Imagem 40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34" name="Imagem 40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35" name="Imagem 40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36" name="Imagem 40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37" name="Imagem 40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38" name="Imagem 40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39" name="Imagem 40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40" name="Imagem 40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41" name="Imagem 40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42" name="Imagem 40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43" name="Imagem 40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44" name="Imagem 40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45" name="Imagem 40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46" name="Imagem 40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47" name="Imagem 40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48" name="Imagem 40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49" name="Imagem 40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50" name="Imagem 40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51" name="Imagem 405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52" name="Imagem 405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53" name="Imagem 405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54" name="Imagem 405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55" name="Imagem 405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56" name="Imagem 405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57" name="Imagem 40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58" name="Imagem 40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59" name="Imagem 40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60" name="Imagem 40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61" name="Imagem 40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62" name="Imagem 40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63" name="Imagem 40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64" name="Imagem 40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65" name="Imagem 406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66" name="Imagem 406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67" name="Imagem 406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68" name="Imagem 406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69" name="Imagem 406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70" name="Imagem 406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71" name="Imagem 40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72" name="Imagem 40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73" name="Imagem 40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74" name="Imagem 40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75" name="Imagem 40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76" name="Imagem 40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77" name="Imagem 40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78" name="Imagem 40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79" name="Imagem 40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80" name="Imagem 40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81" name="Imagem 40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82" name="Imagem 40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83" name="Imagem 40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84" name="Imagem 40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85" name="Imagem 40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86" name="Imagem 40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87" name="Imagem 40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88" name="Imagem 40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89" name="Imagem 408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90" name="Imagem 408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91" name="Imagem 409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92" name="Imagem 409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93" name="Imagem 409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94" name="Imagem 409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95" name="Imagem 40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96" name="Imagem 40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97" name="Imagem 40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98" name="Imagem 40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99" name="Imagem 40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00" name="Imagem 40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01" name="Imagem 41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02" name="Imagem 41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03" name="Imagem 41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04" name="Imagem 41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05" name="Imagem 41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06" name="Imagem 41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07" name="Imagem 41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08" name="Imagem 41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09" name="Imagem 41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10" name="Imagem 41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11" name="Imagem 41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12" name="Imagem 41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13" name="Imagem 411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14" name="Imagem 411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15" name="Imagem 411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16" name="Imagem 411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17" name="Imagem 411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18" name="Imagem 411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19" name="Imagem 41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20" name="Imagem 41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21" name="Imagem 41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22" name="Imagem 41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23" name="Imagem 41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24" name="Imagem 41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25" name="Imagem 41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26" name="Imagem 41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27" name="Imagem 412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28" name="Imagem 412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29" name="Imagem 412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30" name="Imagem 412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31" name="Imagem 413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32" name="Imagem 413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33" name="Imagem 41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34" name="Imagem 41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35" name="Imagem 41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36" name="Imagem 41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37" name="Imagem 41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38" name="Imagem 41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39" name="Imagem 41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40" name="Imagem 41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41" name="Imagem 41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42" name="Imagem 41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43" name="Imagem 41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44" name="Imagem 41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45" name="Imagem 41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46" name="Imagem 41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47" name="Imagem 41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48" name="Imagem 41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49" name="Imagem 41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50" name="Imagem 41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51" name="Imagem 415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52" name="Imagem 415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53" name="Imagem 415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54" name="Imagem 415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55" name="Imagem 415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56" name="Imagem 415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57" name="Imagem 41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58" name="Imagem 41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59" name="Imagem 41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60" name="Imagem 41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61" name="Imagem 41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62" name="Imagem 41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63" name="Imagem 41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64" name="Imagem 41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65" name="Imagem 416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66" name="Imagem 416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67" name="Imagem 416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68" name="Imagem 416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69" name="Imagem 416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70" name="Imagem 416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71" name="Imagem 41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72" name="Imagem 41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73" name="Imagem 41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74" name="Imagem 41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75" name="Imagem 41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76" name="Imagem 41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77" name="Imagem 41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78" name="Imagem 41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79" name="Imagem 41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80" name="Imagem 41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81" name="Imagem 41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82" name="Imagem 41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83" name="Imagem 41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84" name="Imagem 41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85" name="Imagem 41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86" name="Imagem 41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87" name="Imagem 41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88" name="Imagem 41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89" name="Imagem 418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90" name="Imagem 418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91" name="Imagem 419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92" name="Imagem 419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93" name="Imagem 419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94" name="Imagem 419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95" name="Imagem 41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96" name="Imagem 41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97" name="Imagem 41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98" name="Imagem 41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99" name="Imagem 41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00" name="Imagem 41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01" name="Imagem 42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02" name="Imagem 42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03" name="Imagem 420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04" name="Imagem 420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05" name="Imagem 420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06" name="Imagem 420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07" name="Imagem 420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08" name="Imagem 420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09" name="Imagem 42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10" name="Imagem 42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11" name="Imagem 42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12" name="Imagem 42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13" name="Imagem 42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14" name="Imagem 42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15" name="Imagem 42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16" name="Imagem 42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17" name="Imagem 42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18" name="Imagem 42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19" name="Imagem 42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20" name="Imagem 42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21" name="Imagem 42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22" name="Imagem 42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23" name="Imagem 42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24" name="Imagem 42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25" name="Imagem 42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26" name="Imagem 42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27" name="Imagem 422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28" name="Imagem 422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29" name="Imagem 422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30" name="Imagem 422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31" name="Imagem 423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32" name="Imagem 423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33" name="Imagem 42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34" name="Imagem 42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35" name="Imagem 42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36" name="Imagem 42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37" name="Imagem 42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38" name="Imagem 42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39" name="Imagem 42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40" name="Imagem 42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41" name="Imagem 424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42" name="Imagem 424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43" name="Imagem 424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44" name="Imagem 424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45" name="Imagem 424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46" name="Imagem 424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47" name="Imagem 42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48" name="Imagem 42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49" name="Imagem 42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50" name="Imagem 42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51" name="Imagem 42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52" name="Imagem 42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53" name="Imagem 42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54" name="Imagem 42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55" name="Imagem 42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56" name="Imagem 42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57" name="Imagem 42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58" name="Imagem 42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59" name="Imagem 42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60" name="Imagem 42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61" name="Imagem 42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62" name="Imagem 42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63" name="Imagem 42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64" name="Imagem 42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65" name="Imagem 426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66" name="Imagem 426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67" name="Imagem 426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68" name="Imagem 426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69" name="Imagem 426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70" name="Imagem 426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71" name="Imagem 42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72" name="Imagem 42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73" name="Imagem 42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74" name="Imagem 42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75" name="Imagem 42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76" name="Imagem 42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77" name="Imagem 42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78" name="Imagem 42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79" name="Imagem 427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80" name="Imagem 427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81" name="Imagem 428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82" name="Imagem 428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83" name="Imagem 428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84" name="Imagem 428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85" name="Imagem 42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86" name="Imagem 42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87" name="Imagem 42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88" name="Imagem 42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89" name="Imagem 42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90" name="Imagem 42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91" name="Imagem 42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92" name="Imagem 42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93" name="Imagem 42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94" name="Imagem 42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95" name="Imagem 42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96" name="Imagem 42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97" name="Imagem 42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98" name="Imagem 42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99" name="Imagem 42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00" name="Imagem 42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01" name="Imagem 43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02" name="Imagem 43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03" name="Imagem 430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04" name="Imagem 430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05" name="Imagem 430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06" name="Imagem 430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07" name="Imagem 430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08" name="Imagem 430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09" name="Imagem 43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10" name="Imagem 43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11" name="Imagem 43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12" name="Imagem 43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13" name="Imagem 43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14" name="Imagem 43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15" name="Imagem 43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16" name="Imagem 43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17" name="Imagem 431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18" name="Imagem 431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19" name="Imagem 431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20" name="Imagem 431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21" name="Imagem 432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22" name="Imagem 43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23" name="Imagem 43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24" name="Imagem 43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25" name="Imagem 43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26" name="Imagem 43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27" name="Imagem 43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28" name="Imagem 43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29" name="Imagem 43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30" name="Imagem 43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31" name="Imagem 43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32" name="Imagem 43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33" name="Imagem 43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34" name="Imagem 43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35" name="Imagem 43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36" name="Imagem 43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37" name="Imagem 43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38" name="Imagem 43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39" name="Imagem 43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40" name="Imagem 433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41" name="Imagem 434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42" name="Imagem 434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43" name="Imagem 434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44" name="Imagem 434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45" name="Imagem 434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46" name="Imagem 43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47" name="Imagem 43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48" name="Imagem 43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49" name="Imagem 43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50" name="Imagem 43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51" name="Imagem 43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52" name="Imagem 43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53" name="Imagem 43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54" name="Imagem 435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55" name="Imagem 435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56" name="Imagem 435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57" name="Imagem 435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58" name="Imagem 435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59" name="Imagem 435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60" name="Imagem 43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61" name="Imagem 43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62" name="Imagem 43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63" name="Imagem 43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64" name="Imagem 43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65" name="Imagem 43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66" name="Imagem 43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67" name="Imagem 43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68" name="Imagem 43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69" name="Imagem 43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70" name="Imagem 43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71" name="Imagem 437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72" name="Imagem 437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73" name="Imagem 437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74" name="Imagem 437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75" name="Imagem 437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76" name="Imagem 437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77" name="Imagem 43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78" name="Imagem 43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79" name="Imagem 43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80" name="Imagem 43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81" name="Imagem 43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82" name="Imagem 43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83" name="Imagem 43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84" name="Imagem 43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85" name="Imagem 438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86" name="Imagem 438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87" name="Imagem 438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88" name="Imagem 438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89" name="Imagem 438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90" name="Imagem 438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91" name="Imagem 43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92" name="Imagem 43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93" name="Imagem 43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94" name="Imagem 43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95" name="Imagem 43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96" name="Imagem 43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97" name="Imagem 43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98" name="Imagem 43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99" name="Imagem 43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00" name="Imagem 439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01" name="Imagem 440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02" name="Imagem 440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03" name="Imagem 440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04" name="Imagem 440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05" name="Imagem 440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06" name="Imagem 44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07" name="Imagem 44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08" name="Imagem 44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09" name="Imagem 44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10" name="Imagem 44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11" name="Imagem 44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12" name="Imagem 44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13" name="Imagem 44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14" name="Imagem 441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15" name="Imagem 441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16" name="Imagem 441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17" name="Imagem 441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18" name="Imagem 441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19" name="Imagem 441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20" name="Imagem 44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21" name="Imagem 44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22" name="Imagem 44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23" name="Imagem 44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24" name="Imagem 44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25" name="Imagem 44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26" name="Imagem 44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27" name="Imagem 44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28" name="Imagem 44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29" name="Imagem 442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30" name="Imagem 442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31" name="Imagem 443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32" name="Imagem 443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33" name="Imagem 443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34" name="Imagem 443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35" name="Imagem 44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36" name="Imagem 44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37" name="Imagem 44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38" name="Imagem 44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39" name="Imagem 44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40" name="Imagem 44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41" name="Imagem 44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42" name="Imagem 44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43" name="Imagem 44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44" name="Imagem 44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45" name="Imagem 44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46" name="Imagem 44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47" name="Imagem 44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48" name="Imagem 44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49" name="Imagem 444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50" name="Imagem 444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51" name="Imagem 445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52" name="Imagem 445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53" name="Imagem 445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54" name="Imagem 445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55" name="Imagem 44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56" name="Imagem 44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57" name="Imagem 44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58" name="Imagem 44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59" name="Imagem 44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60" name="Imagem 44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61" name="Imagem 44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62" name="Imagem 44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63" name="Imagem 446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64" name="Imagem 446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65" name="Imagem 446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66" name="Imagem 446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67" name="Imagem 446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68" name="Imagem 446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69" name="Imagem 44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70" name="Imagem 44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71" name="Imagem 44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72" name="Imagem 44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73" name="Imagem 44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74" name="Imagem 44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75" name="Imagem 44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76" name="Imagem 44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77" name="Imagem 44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78" name="Imagem 447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79" name="Imagem 447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80" name="Imagem 447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81" name="Imagem 448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82" name="Imagem 448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83" name="Imagem 448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84" name="Imagem 44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85" name="Imagem 44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86" name="Imagem 44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87" name="Imagem 44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88" name="Imagem 44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89" name="Imagem 44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90" name="Imagem 44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91" name="Imagem 44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92" name="Imagem 449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93" name="Imagem 449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94" name="Imagem 449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95" name="Imagem 449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96" name="Imagem 449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97" name="Imagem 449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98" name="Imagem 44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99" name="Imagem 44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00" name="Imagem 44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01" name="Imagem 45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02" name="Imagem 45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03" name="Imagem 45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04" name="Imagem 45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05" name="Imagem 45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06" name="Imagem 45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07" name="Imagem 450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08" name="Imagem 450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09" name="Imagem 450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10" name="Imagem 450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11" name="Imagem 451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12" name="Imagem 451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13" name="Imagem 45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14" name="Imagem 45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15" name="Imagem 45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16" name="Imagem 45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17" name="Imagem 45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18" name="Imagem 45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19" name="Imagem 45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20" name="Imagem 45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21" name="Imagem 45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22" name="Imagem 45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23" name="Imagem 45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24" name="Imagem 45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25" name="Imagem 45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26" name="Imagem 45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27" name="Imagem 452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28" name="Imagem 452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29" name="Imagem 452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30" name="Imagem 452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31" name="Imagem 453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32" name="Imagem 453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33" name="Imagem 45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34" name="Imagem 45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35" name="Imagem 45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36" name="Imagem 45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37" name="Imagem 45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38" name="Imagem 45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39" name="Imagem 45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40" name="Imagem 45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41" name="Imagem 454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42" name="Imagem 454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43" name="Imagem 454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44" name="Imagem 454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45" name="Imagem 454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46" name="Imagem 454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47" name="Imagem 45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48" name="Imagem 45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49" name="Imagem 45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50" name="Imagem 45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51" name="Imagem 45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52" name="Imagem 45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53" name="Imagem 45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54" name="Imagem 45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55" name="Imagem 45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56" name="Imagem 455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57" name="Imagem 455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58" name="Imagem 455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59" name="Imagem 455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60" name="Imagem 455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61" name="Imagem 456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62" name="Imagem 45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63" name="Imagem 45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64" name="Imagem 45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65" name="Imagem 45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66" name="Imagem 45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67" name="Imagem 45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68" name="Imagem 45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69" name="Imagem 45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70" name="Imagem 456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71" name="Imagem 457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72" name="Imagem 457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73" name="Imagem 457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74" name="Imagem 457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75" name="Imagem 457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76" name="Imagem 45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77" name="Imagem 45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78" name="Imagem 45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79" name="Imagem 45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80" name="Imagem 45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81" name="Imagem 45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82" name="Imagem 45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83" name="Imagem 45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84" name="Imagem 45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85" name="Imagem 458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86" name="Imagem 458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87" name="Imagem 458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88" name="Imagem 458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89" name="Imagem 458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90" name="Imagem 458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91" name="Imagem 45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92" name="Imagem 45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93" name="Imagem 45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94" name="Imagem 45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95" name="Imagem 45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96" name="Imagem 45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97" name="Imagem 45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98" name="Imagem 45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99" name="Imagem 45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00" name="Imagem 45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01" name="Imagem 46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02" name="Imagem 46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03" name="Imagem 46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04" name="Imagem 46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05" name="Imagem 460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06" name="Imagem 460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07" name="Imagem 460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08" name="Imagem 460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09" name="Imagem 460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10" name="Imagem 460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11" name="Imagem 46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12" name="Imagem 46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13" name="Imagem 46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14" name="Imagem 46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15" name="Imagem 46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16" name="Imagem 46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17" name="Imagem 46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18" name="Imagem 46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19" name="Imagem 461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20" name="Imagem 461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21" name="Imagem 462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22" name="Imagem 462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23" name="Imagem 462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24" name="Imagem 462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25" name="Imagem 46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26" name="Imagem 46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27" name="Imagem 46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28" name="Imagem 46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29" name="Imagem 46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30" name="Imagem 46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31" name="Imagem 46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32" name="Imagem 46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33" name="Imagem 46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34" name="Imagem 463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35" name="Imagem 463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36" name="Imagem 463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37" name="Imagem 463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38" name="Imagem 463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39" name="Imagem 463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40" name="Imagem 46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41" name="Imagem 46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42" name="Imagem 46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43" name="Imagem 46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44" name="Imagem 46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45" name="Imagem 46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46" name="Imagem 46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47" name="Imagem 46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48" name="Imagem 464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49" name="Imagem 464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50" name="Imagem 464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51" name="Imagem 465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52" name="Imagem 465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53" name="Imagem 465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54" name="Imagem 46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55" name="Imagem 46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56" name="Imagem 46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57" name="Imagem 46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58" name="Imagem 46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59" name="Imagem 46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60" name="Imagem 46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61" name="Imagem 46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62" name="Imagem 46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63" name="Imagem 466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64" name="Imagem 466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65" name="Imagem 466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66" name="Imagem 466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67" name="Imagem 466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68" name="Imagem 466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69" name="Imagem 46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70" name="Imagem 46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71" name="Imagem 46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72" name="Imagem 46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73" name="Imagem 46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74" name="Imagem 46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75" name="Imagem 46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76" name="Imagem 46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77" name="Imagem 46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78" name="Imagem 46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79" name="Imagem 46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80" name="Imagem 46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81" name="Imagem 46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82" name="Imagem 46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83" name="Imagem 468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84" name="Imagem 468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85" name="Imagem 468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86" name="Imagem 468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87" name="Imagem 468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88" name="Imagem 468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89" name="Imagem 46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90" name="Imagem 46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91" name="Imagem 46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92" name="Imagem 46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93" name="Imagem 46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94" name="Imagem 46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95" name="Imagem 46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96" name="Imagem 46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97" name="Imagem 469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98" name="Imagem 469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99" name="Imagem 469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00" name="Imagem 469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01" name="Imagem 470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02" name="Imagem 470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03" name="Imagem 47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04" name="Imagem 47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05" name="Imagem 47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06" name="Imagem 47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07" name="Imagem 47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08" name="Imagem 47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09" name="Imagem 47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10" name="Imagem 47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11" name="Imagem 47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12" name="Imagem 471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13" name="Imagem 471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14" name="Imagem 471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15" name="Imagem 471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16" name="Imagem 471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17" name="Imagem 471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18" name="Imagem 47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19" name="Imagem 47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20" name="Imagem 47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21" name="Imagem 47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22" name="Imagem 47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23" name="Imagem 47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24" name="Imagem 47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25" name="Imagem 47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26" name="Imagem 472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27" name="Imagem 472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28" name="Imagem 472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29" name="Imagem 472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30" name="Imagem 472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31" name="Imagem 473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32" name="Imagem 47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33" name="Imagem 47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34" name="Imagem 47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35" name="Imagem 47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36" name="Imagem 47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37" name="Imagem 47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38" name="Imagem 47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39" name="Imagem 47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40" name="Imagem 47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41" name="Imagem 474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42" name="Imagem 474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43" name="Imagem 474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44" name="Imagem 474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45" name="Imagem 474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46" name="Imagem 474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47" name="Imagem 47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48" name="Imagem 47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49" name="Imagem 47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50" name="Imagem 47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51" name="Imagem 47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52" name="Imagem 47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53" name="Imagem 47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54" name="Imagem 47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55" name="Imagem 47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56" name="Imagem 47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57" name="Imagem 47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58" name="Imagem 47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59" name="Imagem 47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60" name="Imagem 47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61" name="Imagem 476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62" name="Imagem 476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63" name="Imagem 476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64" name="Imagem 476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65" name="Imagem 476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66" name="Imagem 476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67" name="Imagem 47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68" name="Imagem 47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69" name="Imagem 47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70" name="Imagem 47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71" name="Imagem 47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72" name="Imagem 47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73" name="Imagem 47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74" name="Imagem 47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75" name="Imagem 477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76" name="Imagem 477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77" name="Imagem 477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78" name="Imagem 477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79" name="Imagem 477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80" name="Imagem 477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81" name="Imagem 47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82" name="Imagem 47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83" name="Imagem 47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84" name="Imagem 47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85" name="Imagem 47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86" name="Imagem 47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87" name="Imagem 47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88" name="Imagem 47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89" name="Imagem 47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90" name="Imagem 478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91" name="Imagem 479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92" name="Imagem 479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93" name="Imagem 479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94" name="Imagem 479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95" name="Imagem 479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96" name="Imagem 47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97" name="Imagem 47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98" name="Imagem 47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99" name="Imagem 47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00" name="Imagem 47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01" name="Imagem 48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02" name="Imagem 48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03" name="Imagem 48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04" name="Imagem 480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05" name="Imagem 480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06" name="Imagem 480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07" name="Imagem 480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08" name="Imagem 480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09" name="Imagem 480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10" name="Imagem 48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11" name="Imagem 48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12" name="Imagem 48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13" name="Imagem 48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14" name="Imagem 48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15" name="Imagem 48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16" name="Imagem 48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17" name="Imagem 48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18" name="Imagem 48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19" name="Imagem 481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20" name="Imagem 481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21" name="Imagem 482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22" name="Imagem 482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23" name="Imagem 482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24" name="Imagem 482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25" name="Imagem 48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26" name="Imagem 48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27" name="Imagem 48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28" name="Imagem 48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29" name="Imagem 48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30" name="Imagem 48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31" name="Imagem 48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32" name="Imagem 48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33" name="Imagem 48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34" name="Imagem 48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35" name="Imagem 48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36" name="Imagem 48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37" name="Imagem 48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38" name="Imagem 48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39" name="Imagem 483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40" name="Imagem 483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41" name="Imagem 484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42" name="Imagem 484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43" name="Imagem 484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44" name="Imagem 484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45" name="Imagem 48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46" name="Imagem 48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47" name="Imagem 48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48" name="Imagem 48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49" name="Imagem 48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50" name="Imagem 48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51" name="Imagem 48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52" name="Imagem 48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53" name="Imagem 485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54" name="Imagem 485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55" name="Imagem 485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56" name="Imagem 485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57" name="Imagem 485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58" name="Imagem 485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59" name="Imagem 48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60" name="Imagem 48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61" name="Imagem 48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62" name="Imagem 48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63" name="Imagem 48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64" name="Imagem 48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65" name="Imagem 48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66" name="Imagem 48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67" name="Imagem 48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68" name="Imagem 486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69" name="Imagem 486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70" name="Imagem 486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71" name="Imagem 487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72" name="Imagem 487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73" name="Imagem 487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74" name="Imagem 48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75" name="Imagem 48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76" name="Imagem 48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77" name="Imagem 48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78" name="Imagem 48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79" name="Imagem 48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80" name="Imagem 48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81" name="Imagem 48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82" name="Imagem 488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83" name="Imagem 488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84" name="Imagem 488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85" name="Imagem 488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86" name="Imagem 488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87" name="Imagem 488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88" name="Imagem 48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89" name="Imagem 48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90" name="Imagem 48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91" name="Imagem 48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92" name="Imagem 48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93" name="Imagem 48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94" name="Imagem 48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95" name="Imagem 48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96" name="Imagem 48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97" name="Imagem 489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98" name="Imagem 489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99" name="Imagem 489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00" name="Imagem 489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01" name="Imagem 490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02" name="Imagem 490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03" name="Imagem 49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04" name="Imagem 49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05" name="Imagem 49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06" name="Imagem 49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07" name="Imagem 49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08" name="Imagem 49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09" name="Imagem 49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10" name="Imagem 49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11" name="Imagem 49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12" name="Imagem 49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13" name="Imagem 49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14" name="Imagem 49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15" name="Imagem 49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16" name="Imagem 49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17" name="Imagem 491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18" name="Imagem 491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19" name="Imagem 491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20" name="Imagem 491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21" name="Imagem 492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22" name="Imagem 492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23" name="Imagem 49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24" name="Imagem 49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25" name="Imagem 49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26" name="Imagem 49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27" name="Imagem 49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28" name="Imagem 49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29" name="Imagem 49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30" name="Imagem 49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31" name="Imagem 493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32" name="Imagem 493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33" name="Imagem 493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34" name="Imagem 493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35" name="Imagem 493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36" name="Imagem 493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37" name="Imagem 49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38" name="Imagem 49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39" name="Imagem 49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40" name="Imagem 49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41" name="Imagem 49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42" name="Imagem 49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43" name="Imagem 49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44" name="Imagem 49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45" name="Imagem 49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46" name="Imagem 494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47" name="Imagem 494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48" name="Imagem 494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49" name="Imagem 494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50" name="Imagem 494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51" name="Imagem 495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52" name="Imagem 49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53" name="Imagem 49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54" name="Imagem 49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55" name="Imagem 49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56" name="Imagem 49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57" name="Imagem 49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58" name="Imagem 49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59" name="Imagem 49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60" name="Imagem 495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61" name="Imagem 496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62" name="Imagem 496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63" name="Imagem 496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64" name="Imagem 496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65" name="Imagem 496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66" name="Imagem 49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67" name="Imagem 49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68" name="Imagem 49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69" name="Imagem 49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70" name="Imagem 49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71" name="Imagem 49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72" name="Imagem 49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73" name="Imagem 49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74" name="Imagem 49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75" name="Imagem 497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76" name="Imagem 497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77" name="Imagem 497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78" name="Imagem 497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79" name="Imagem 497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80" name="Imagem 497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81" name="Imagem 49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82" name="Imagem 49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83" name="Imagem 49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84" name="Imagem 49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85" name="Imagem 49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86" name="Imagem 49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87" name="Imagem 49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88" name="Imagem 49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89" name="Imagem 49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90" name="Imagem 49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91" name="Imagem 49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92" name="Imagem 49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93" name="Imagem 49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94" name="Imagem 49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95" name="Imagem 499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96" name="Imagem 499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97" name="Imagem 499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98" name="Imagem 499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99" name="Imagem 499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00" name="Imagem 499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01" name="Imagem 50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02" name="Imagem 50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03" name="Imagem 50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04" name="Imagem 50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05" name="Imagem 50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06" name="Imagem 50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07" name="Imagem 50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08" name="Imagem 50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09" name="Imagem 500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10" name="Imagem 500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11" name="Imagem 501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12" name="Imagem 501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13" name="Imagem 501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14" name="Imagem 501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15" name="Imagem 50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16" name="Imagem 50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17" name="Imagem 50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18" name="Imagem 50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19" name="Imagem 50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20" name="Imagem 50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21" name="Imagem 50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22" name="Imagem 50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23" name="Imagem 50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24" name="Imagem 502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25" name="Imagem 502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26" name="Imagem 502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27" name="Imagem 502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28" name="Imagem 502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29" name="Imagem 502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30" name="Imagem 50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31" name="Imagem 50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32" name="Imagem 50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33" name="Imagem 50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34" name="Imagem 50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35" name="Imagem 50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36" name="Imagem 50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37" name="Imagem 50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38" name="Imagem 503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39" name="Imagem 503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40" name="Imagem 503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41" name="Imagem 504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42" name="Imagem 504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43" name="Imagem 504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44" name="Imagem 50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45" name="Imagem 50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46" name="Imagem 50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47" name="Imagem 50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48" name="Imagem 50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49" name="Imagem 50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50" name="Imagem 50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51" name="Imagem 50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52" name="Imagem 50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53" name="Imagem 505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54" name="Imagem 505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55" name="Imagem 505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56" name="Imagem 505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57" name="Imagem 505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58" name="Imagem 505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59" name="Imagem 50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60" name="Imagem 50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61" name="Imagem 50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62" name="Imagem 50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63" name="Imagem 50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64" name="Imagem 50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65" name="Imagem 50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66" name="Imagem 50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67" name="Imagem 50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68" name="Imagem 50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69" name="Imagem 50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70" name="Imagem 50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71" name="Imagem 50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72" name="Imagem 50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73" name="Imagem 50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74" name="Imagem 50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75" name="Imagem 50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76" name="Imagem 50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77" name="Imagem 50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78" name="Imagem 50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79" name="Imagem 50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80" name="Imagem 50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81" name="Imagem 508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82" name="Imagem 508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83" name="Imagem 508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84" name="Imagem 508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85" name="Imagem 508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86" name="Imagem 508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87" name="Imagem 50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88" name="Imagem 50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89" name="Imagem 50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90" name="Imagem 50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91" name="Imagem 50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92" name="Imagem 50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93" name="Imagem 50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94" name="Imagem 50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95" name="Imagem 509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96" name="Imagem 509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97" name="Imagem 509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98" name="Imagem 509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99" name="Imagem 509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00" name="Imagem 509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01" name="Imagem 51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02" name="Imagem 51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03" name="Imagem 51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04" name="Imagem 51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05" name="Imagem 51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06" name="Imagem 51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07" name="Imagem 51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08" name="Imagem 51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09" name="Imagem 51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10" name="Imagem 510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11" name="Imagem 511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12" name="Imagem 511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13" name="Imagem 511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14" name="Imagem 511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15" name="Imagem 511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16" name="Imagem 51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17" name="Imagem 51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18" name="Imagem 51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19" name="Imagem 51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20" name="Imagem 51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21" name="Imagem 51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22" name="Imagem 51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23" name="Imagem 51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24" name="Imagem 512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25" name="Imagem 512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26" name="Imagem 512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27" name="Imagem 512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28" name="Imagem 512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29" name="Imagem 512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30" name="Imagem 51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31" name="Imagem 51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32" name="Imagem 51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33" name="Imagem 51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34" name="Imagem 51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35" name="Imagem 51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36" name="Imagem 51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37" name="Imagem 51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38" name="Imagem 51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39" name="Imagem 513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40" name="Imagem 513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41" name="Imagem 514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42" name="Imagem 514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43" name="Imagem 514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44" name="Imagem 514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45" name="Imagem 51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46" name="Imagem 51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47" name="Imagem 51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48" name="Imagem 51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49" name="Imagem 51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50" name="Imagem 51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51" name="Imagem 51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52" name="Imagem 51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53" name="Imagem 515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54" name="Imagem 515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55" name="Imagem 515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56" name="Imagem 515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57" name="Imagem 515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58" name="Imagem 515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59" name="Imagem 51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60" name="Imagem 51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61" name="Imagem 51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62" name="Imagem 51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63" name="Imagem 51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64" name="Imagem 51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65" name="Imagem 51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66" name="Imagem 51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67" name="Imagem 51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68" name="Imagem 51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69" name="Imagem 51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70" name="Imagem 51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71" name="Imagem 51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72" name="Imagem 51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73" name="Imagem 51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74" name="Imagem 51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75" name="Imagem 51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76" name="Imagem 51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77" name="Imagem 517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78" name="Imagem 517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79" name="Imagem 517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80" name="Imagem 517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81" name="Imagem 518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82" name="Imagem 518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83" name="Imagem 51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84" name="Imagem 51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85" name="Imagem 51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86" name="Imagem 51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87" name="Imagem 51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88" name="Imagem 51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89" name="Imagem 51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90" name="Imagem 51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91" name="Imagem 519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92" name="Imagem 519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93" name="Imagem 519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94" name="Imagem 519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95" name="Imagem 519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96" name="Imagem 519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97" name="Imagem 51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98" name="Imagem 51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99" name="Imagem 51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00" name="Imagem 51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01" name="Imagem 52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02" name="Imagem 52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03" name="Imagem 52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04" name="Imagem 52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05" name="Imagem 52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06" name="Imagem 52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07" name="Imagem 52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08" name="Imagem 52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09" name="Imagem 52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10" name="Imagem 52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11" name="Imagem 52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12" name="Imagem 52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13" name="Imagem 52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14" name="Imagem 52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15" name="Imagem 521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16" name="Imagem 521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17" name="Imagem 521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18" name="Imagem 521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19" name="Imagem 521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20" name="Imagem 521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21" name="Imagem 52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22" name="Imagem 52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23" name="Imagem 52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24" name="Imagem 52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25" name="Imagem 52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26" name="Imagem 52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27" name="Imagem 52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28" name="Imagem 52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29" name="Imagem 52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30" name="Imagem 52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31" name="Imagem 52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32" name="Imagem 52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33" name="Imagem 52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34" name="Imagem 52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35" name="Imagem 52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36" name="Imagem 52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37" name="Imagem 52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38" name="Imagem 52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39" name="Imagem 523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40" name="Imagem 523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41" name="Imagem 524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42" name="Imagem 524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43" name="Imagem 524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44" name="Imagem 524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45" name="Imagem 52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46" name="Imagem 52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47" name="Imagem 52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48" name="Imagem 52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49" name="Imagem 52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50" name="Imagem 52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51" name="Imagem 52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52" name="Imagem 52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53" name="Imagem 525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54" name="Imagem 525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55" name="Imagem 525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56" name="Imagem 525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57" name="Imagem 525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58" name="Imagem 525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59" name="Imagem 52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60" name="Imagem 52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61" name="Imagem 52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62" name="Imagem 52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63" name="Imagem 52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64" name="Imagem 52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65" name="Imagem 52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66" name="Imagem 52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67" name="Imagem 52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68" name="Imagem 52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69" name="Imagem 52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70" name="Imagem 52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71" name="Imagem 52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72" name="Imagem 52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73" name="Imagem 52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74" name="Imagem 52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75" name="Imagem 52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76" name="Imagem 52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77" name="Imagem 527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78" name="Imagem 527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79" name="Imagem 527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80" name="Imagem 527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81" name="Imagem 528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82" name="Imagem 528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83" name="Imagem 52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84" name="Imagem 52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85" name="Imagem 52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86" name="Imagem 52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87" name="Imagem 52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88" name="Imagem 52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89" name="Imagem 52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90" name="Imagem 52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91" name="Imagem 529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92" name="Imagem 529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93" name="Imagem 529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94" name="Imagem 529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95" name="Imagem 529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96" name="Imagem 529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97" name="Imagem 52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98" name="Imagem 52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99" name="Imagem 52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00" name="Imagem 52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01" name="Imagem 53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02" name="Imagem 53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03" name="Imagem 53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04" name="Imagem 53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05" name="Imagem 53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06" name="Imagem 53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07" name="Imagem 53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08" name="Imagem 53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09" name="Imagem 53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10" name="Imagem 53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11" name="Imagem 53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12" name="Imagem 53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13" name="Imagem 53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14" name="Imagem 53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15" name="Imagem 531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16" name="Imagem 531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17" name="Imagem 531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18" name="Imagem 531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19" name="Imagem 531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20" name="Imagem 531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21" name="Imagem 53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22" name="Imagem 53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23" name="Imagem 53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24" name="Imagem 53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25" name="Imagem 53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26" name="Imagem 53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27" name="Imagem 53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28" name="Imagem 53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29" name="Imagem 532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30" name="Imagem 532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31" name="Imagem 533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32" name="Imagem 533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33" name="Imagem 533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34" name="Imagem 533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35" name="Imagem 53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36" name="Imagem 53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37" name="Imagem 53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38" name="Imagem 53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39" name="Imagem 53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40" name="Imagem 53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41" name="Imagem 53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42" name="Imagem 53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43" name="Imagem 53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44" name="Imagem 53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45" name="Imagem 53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46" name="Imagem 53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47" name="Imagem 53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48" name="Imagem 53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49" name="Imagem 53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50" name="Imagem 53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51" name="Imagem 53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52" name="Imagem 53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53" name="Imagem 535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54" name="Imagem 535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55" name="Imagem 535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56" name="Imagem 535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57" name="Imagem 535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58" name="Imagem 535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59" name="Imagem 53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60" name="Imagem 53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61" name="Imagem 53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62" name="Imagem 53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63" name="Imagem 53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64" name="Imagem 53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65" name="Imagem 53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66" name="Imagem 53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67" name="Imagem 536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68" name="Imagem 536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69" name="Imagem 536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70" name="Imagem 536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71" name="Imagem 537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72" name="Imagem 537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73" name="Imagem 53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74" name="Imagem 53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75" name="Imagem 53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76" name="Imagem 53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77" name="Imagem 53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78" name="Imagem 53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79" name="Imagem 53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80" name="Imagem 53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81" name="Imagem 53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82" name="Imagem 53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83" name="Imagem 53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84" name="Imagem 53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85" name="Imagem 53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86" name="Imagem 53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87" name="Imagem 53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88" name="Imagem 53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89" name="Imagem 53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90" name="Imagem 53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91" name="Imagem 539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92" name="Imagem 539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93" name="Imagem 539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94" name="Imagem 539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95" name="Imagem 539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96" name="Imagem 539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97" name="Imagem 53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98" name="Imagem 53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99" name="Imagem 53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00" name="Imagem 53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01" name="Imagem 54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02" name="Imagem 54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03" name="Imagem 54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04" name="Imagem 54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05" name="Imagem 540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06" name="Imagem 540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07" name="Imagem 540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08" name="Imagem 540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09" name="Imagem 540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10" name="Imagem 540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11" name="Imagem 54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12" name="Imagem 54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13" name="Imagem 54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14" name="Imagem 54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15" name="Imagem 54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16" name="Imagem 54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17" name="Imagem 54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18" name="Imagem 54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19" name="Imagem 54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20" name="Imagem 54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21" name="Imagem 54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22" name="Imagem 54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23" name="Imagem 54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24" name="Imagem 54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25" name="Imagem 54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26" name="Imagem 54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27" name="Imagem 54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28" name="Imagem 54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29" name="Imagem 542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30" name="Imagem 542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31" name="Imagem 543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32" name="Imagem 543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33" name="Imagem 543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34" name="Imagem 543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35" name="Imagem 54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36" name="Imagem 54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37" name="Imagem 54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38" name="Imagem 54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39" name="Imagem 54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40" name="Imagem 54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41" name="Imagem 54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42" name="Imagem 54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43" name="Imagem 544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44" name="Imagem 544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45" name="Imagem 544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46" name="Imagem 544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47" name="Imagem 544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48" name="Imagem 54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49" name="Imagem 54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50" name="Imagem 54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51" name="Imagem 54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52" name="Imagem 54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53" name="Imagem 54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54" name="Imagem 54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55" name="Imagem 54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56" name="Imagem 54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57" name="Imagem 54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58" name="Imagem 54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59" name="Imagem 54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60" name="Imagem 54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61" name="Imagem 54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62" name="Imagem 54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63" name="Imagem 54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64" name="Imagem 54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65" name="Imagem 54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66" name="Imagem 546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67" name="Imagem 546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68" name="Imagem 546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69" name="Imagem 546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70" name="Imagem 546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71" name="Imagem 547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72" name="Imagem 54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73" name="Imagem 54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74" name="Imagem 54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75" name="Imagem 54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76" name="Imagem 54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77" name="Imagem 54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78" name="Imagem 54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79" name="Imagem 54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80" name="Imagem 547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81" name="Imagem 548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82" name="Imagem 548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83" name="Imagem 548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84" name="Imagem 548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85" name="Imagem 548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5\setores$\FINANCEIRO\1%20-%20MOV.%20FINANCEIRAS\10%20-%20RELAT&#211;RIO%20FINANCEIRO%20SES\2024\MIRACATU\02.2024\Planilhas%20Financeiras%20MIRACATU%2002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5\setores$\AUTOMATIZACAO\PTS\RELAT&#211;RIO%20SES%20CE\ct\Balance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5\setores$\AUTOMATIZACAO\PTS\RELAT&#211;RIO%20SES%20CE\adm\contr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4\setores$\AUTOMATIZACAO\PTS\RELAT&#211;RIO%20SES\dp\Relat&#243;rio%20Empregados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FINANCEIRO"/>
      <sheetName val="FLUXO DE CAIXA - CC"/>
      <sheetName val="FLUXO DE CAIXA - CI"/>
      <sheetName val="FLUXO DE CAIXA - CP"/>
      <sheetName val="FUNDO FIXO"/>
      <sheetName val="SINTETICO"/>
      <sheetName val="FORNECEDOR"/>
      <sheetName val="CONCILIAÇÃO BANCÁRIA"/>
      <sheetName val="DESPESAS REALIZADAS"/>
      <sheetName val="DEMONSTRATIVO CONTABIL"/>
      <sheetName val="CT"/>
      <sheetName val="CONTRATO DE TERCEIROS"/>
      <sheetName val="AQUISIÇÃO DE BENS"/>
      <sheetName val="OUTROS INVESTIMENTOS"/>
      <sheetName val="RH"/>
      <sheetName val="DESPESAS"/>
      <sheetName val="CAZU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2">
          <cell r="E42" t="str">
            <v>DANILO COSME LOPES DA SILVA</v>
          </cell>
          <cell r="O42" t="str">
            <v>426.865.788-66</v>
          </cell>
        </row>
        <row r="43">
          <cell r="E43" t="str">
            <v>DELIANA HELENA LEITE ALVES</v>
          </cell>
          <cell r="O43" t="str">
            <v>308.544.378-94</v>
          </cell>
        </row>
        <row r="44">
          <cell r="E44" t="str">
            <v>NADIA DE ASSUNCAO SILVA</v>
          </cell>
          <cell r="O44" t="str">
            <v>431.434.568-33</v>
          </cell>
        </row>
        <row r="45">
          <cell r="E45" t="str">
            <v>MARILZA MORAES DE SOUZA LIMA DA COSTA</v>
          </cell>
          <cell r="O45" t="str">
            <v>133.967.448-37</v>
          </cell>
        </row>
        <row r="46">
          <cell r="E46" t="str">
            <v>JULIANA DE SOUZA SANTOS</v>
          </cell>
          <cell r="O46" t="str">
            <v>310.221.988-82</v>
          </cell>
        </row>
        <row r="47">
          <cell r="E47" t="str">
            <v>ELISANGELA SILVA LOPES</v>
          </cell>
          <cell r="O47" t="str">
            <v>364.403.258-09</v>
          </cell>
        </row>
        <row r="48">
          <cell r="E48" t="str">
            <v>JOSIANA RAMOS DA SILVA</v>
          </cell>
          <cell r="O48" t="str">
            <v>313.334.158-85</v>
          </cell>
        </row>
        <row r="101">
          <cell r="E101" t="str">
            <v>REGINA CELIA</v>
          </cell>
          <cell r="O101" t="str">
            <v>033.734.558-98</v>
          </cell>
        </row>
        <row r="102">
          <cell r="E102" t="str">
            <v>DAYSA DA SILVA PIRES</v>
          </cell>
          <cell r="O102" t="str">
            <v>492.625.378-08</v>
          </cell>
        </row>
        <row r="103">
          <cell r="E103" t="str">
            <v>TAINARA FLORINDO PUPO</v>
          </cell>
          <cell r="O103" t="str">
            <v>033.734.558-98</v>
          </cell>
        </row>
        <row r="104">
          <cell r="E104" t="str">
            <v>WANDERSON APARECIDO</v>
          </cell>
          <cell r="O104" t="str">
            <v>313.336.688-21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</sheetNames>
    <sheetDataSet>
      <sheetData sheetId="0">
        <row r="9">
          <cell r="E9" t="str">
            <v>1</v>
          </cell>
          <cell r="X9">
            <v>7927301.1500000004</v>
          </cell>
          <cell r="AB9">
            <v>7852771.7300000004</v>
          </cell>
        </row>
        <row r="10">
          <cell r="E10" t="str">
            <v>1.1</v>
          </cell>
          <cell r="X10">
            <v>7927301.1500000004</v>
          </cell>
          <cell r="AB10">
            <v>7852771.7300000004</v>
          </cell>
        </row>
        <row r="11">
          <cell r="E11" t="str">
            <v>1.1.1</v>
          </cell>
          <cell r="X11">
            <v>6223224.0099999998</v>
          </cell>
          <cell r="AB11">
            <v>4551672.3499999996</v>
          </cell>
        </row>
        <row r="12">
          <cell r="E12" t="str">
            <v>1.1.10.1</v>
          </cell>
          <cell r="X12">
            <v>1310.99</v>
          </cell>
          <cell r="AB12">
            <v>3238.17</v>
          </cell>
        </row>
        <row r="13">
          <cell r="E13" t="str">
            <v>1.1.10.100.2</v>
          </cell>
          <cell r="X13">
            <v>1310.99</v>
          </cell>
          <cell r="AB13">
            <v>3238.17</v>
          </cell>
        </row>
        <row r="14">
          <cell r="E14" t="str">
            <v>1.1.10.2</v>
          </cell>
          <cell r="X14">
            <v>3074531.55</v>
          </cell>
          <cell r="AB14">
            <v>3074531.55</v>
          </cell>
        </row>
        <row r="15">
          <cell r="E15" t="str">
            <v>1.1.10.201.2</v>
          </cell>
          <cell r="X15">
            <v>3074531.55</v>
          </cell>
          <cell r="AB15">
            <v>3074531.55</v>
          </cell>
        </row>
        <row r="16">
          <cell r="E16" t="str">
            <v>1.1.10.3</v>
          </cell>
          <cell r="X16">
            <v>3147381.47</v>
          </cell>
          <cell r="AB16">
            <v>1473902.63</v>
          </cell>
        </row>
        <row r="17">
          <cell r="E17" t="str">
            <v>1.1.10.301.1</v>
          </cell>
          <cell r="X17">
            <v>0</v>
          </cell>
          <cell r="AB17">
            <v>0</v>
          </cell>
        </row>
        <row r="18">
          <cell r="E18" t="str">
            <v>1.1.10.301.2</v>
          </cell>
          <cell r="X18">
            <v>0</v>
          </cell>
          <cell r="AB18">
            <v>0</v>
          </cell>
        </row>
        <row r="19">
          <cell r="E19" t="str">
            <v>1.1.10.302.1</v>
          </cell>
          <cell r="X19">
            <v>3147381.47</v>
          </cell>
          <cell r="AB19">
            <v>1473902.63</v>
          </cell>
        </row>
        <row r="20">
          <cell r="E20" t="str">
            <v>1.1.2</v>
          </cell>
          <cell r="X20">
            <v>1600628.49</v>
          </cell>
          <cell r="AB20">
            <v>3201257.84</v>
          </cell>
        </row>
        <row r="21">
          <cell r="E21" t="str">
            <v>1.1.20.1</v>
          </cell>
          <cell r="X21">
            <v>1600628.49</v>
          </cell>
          <cell r="AB21">
            <v>3201257.84</v>
          </cell>
        </row>
        <row r="22">
          <cell r="E22" t="str">
            <v>1.1.20.100.1</v>
          </cell>
          <cell r="X22">
            <v>1600628.49</v>
          </cell>
          <cell r="AB22">
            <v>3201257.84</v>
          </cell>
        </row>
        <row r="23">
          <cell r="E23" t="str">
            <v>1.1.20.100.5</v>
          </cell>
          <cell r="X23">
            <v>0</v>
          </cell>
          <cell r="AB23">
            <v>0</v>
          </cell>
        </row>
        <row r="24">
          <cell r="E24" t="str">
            <v>1.1.3</v>
          </cell>
          <cell r="X24">
            <v>32460.57</v>
          </cell>
          <cell r="AB24">
            <v>99841.54</v>
          </cell>
        </row>
        <row r="25">
          <cell r="E25" t="str">
            <v>1.1.30.1</v>
          </cell>
          <cell r="X25">
            <v>31213.61</v>
          </cell>
          <cell r="AB25">
            <v>61845.440000000002</v>
          </cell>
        </row>
        <row r="26">
          <cell r="E26" t="str">
            <v>1.1.30.100.1</v>
          </cell>
          <cell r="X26">
            <v>0</v>
          </cell>
          <cell r="AB26">
            <v>9000</v>
          </cell>
        </row>
        <row r="27">
          <cell r="E27" t="str">
            <v>1.1.30.100.2</v>
          </cell>
          <cell r="X27">
            <v>0</v>
          </cell>
          <cell r="AB27">
            <v>888.5</v>
          </cell>
        </row>
        <row r="28">
          <cell r="E28" t="str">
            <v>1.1.30.100.3</v>
          </cell>
          <cell r="X28">
            <v>31213.61</v>
          </cell>
          <cell r="AB28">
            <v>51956.94</v>
          </cell>
        </row>
        <row r="29">
          <cell r="E29" t="str">
            <v>1.1.30.2</v>
          </cell>
          <cell r="X29">
            <v>1246.96</v>
          </cell>
          <cell r="AB29">
            <v>37996.1</v>
          </cell>
        </row>
        <row r="30">
          <cell r="E30" t="str">
            <v>1.1.30.200.1</v>
          </cell>
          <cell r="X30">
            <v>1246.96</v>
          </cell>
          <cell r="AB30">
            <v>28553.48</v>
          </cell>
        </row>
        <row r="31">
          <cell r="E31" t="str">
            <v>1.1.30.200.9</v>
          </cell>
          <cell r="X31">
            <v>0</v>
          </cell>
          <cell r="AB31">
            <v>9442.6200000000008</v>
          </cell>
        </row>
        <row r="32">
          <cell r="E32" t="str">
            <v>1.1.30.4</v>
          </cell>
          <cell r="X32">
            <v>0</v>
          </cell>
          <cell r="AB32">
            <v>0</v>
          </cell>
        </row>
        <row r="33">
          <cell r="E33" t="str">
            <v>1.1.30.400.1</v>
          </cell>
          <cell r="X33">
            <v>0</v>
          </cell>
          <cell r="AB33">
            <v>0</v>
          </cell>
        </row>
        <row r="34">
          <cell r="E34" t="str">
            <v>1.1.4</v>
          </cell>
          <cell r="X34">
            <v>0</v>
          </cell>
          <cell r="AB34">
            <v>0</v>
          </cell>
        </row>
        <row r="35">
          <cell r="E35" t="str">
            <v>1.1.40.1</v>
          </cell>
          <cell r="X35">
            <v>0</v>
          </cell>
          <cell r="AB35">
            <v>0</v>
          </cell>
        </row>
        <row r="36">
          <cell r="E36" t="str">
            <v>1.1.40.100.2</v>
          </cell>
          <cell r="X36">
            <v>0</v>
          </cell>
          <cell r="AB36">
            <v>0</v>
          </cell>
        </row>
        <row r="37">
          <cell r="E37" t="str">
            <v>1.1.5</v>
          </cell>
          <cell r="X37">
            <v>0</v>
          </cell>
          <cell r="AB37">
            <v>0</v>
          </cell>
        </row>
        <row r="38">
          <cell r="E38" t="str">
            <v>1.1.50.1</v>
          </cell>
          <cell r="X38">
            <v>0</v>
          </cell>
          <cell r="AB38">
            <v>0</v>
          </cell>
        </row>
        <row r="39">
          <cell r="E39" t="str">
            <v>1.1.50.100.1</v>
          </cell>
          <cell r="X39">
            <v>0</v>
          </cell>
          <cell r="AB39">
            <v>0</v>
          </cell>
        </row>
        <row r="40">
          <cell r="E40" t="str">
            <v>1.1.6</v>
          </cell>
          <cell r="X40">
            <v>70988.08</v>
          </cell>
          <cell r="AB40">
            <v>0</v>
          </cell>
        </row>
        <row r="41">
          <cell r="E41" t="str">
            <v>1.1.60.1</v>
          </cell>
          <cell r="X41">
            <v>70988.08</v>
          </cell>
          <cell r="AB41">
            <v>0</v>
          </cell>
        </row>
        <row r="42">
          <cell r="E42" t="str">
            <v>1.1.60.100.3</v>
          </cell>
          <cell r="X42">
            <v>943.8</v>
          </cell>
          <cell r="AB42">
            <v>0</v>
          </cell>
        </row>
        <row r="43">
          <cell r="E43" t="str">
            <v>1.1.60.100.4</v>
          </cell>
          <cell r="X43">
            <v>3940.59</v>
          </cell>
          <cell r="AB43">
            <v>0</v>
          </cell>
        </row>
        <row r="44">
          <cell r="E44" t="str">
            <v>1.1.60.100.6</v>
          </cell>
          <cell r="X44">
            <v>1300.0999999999999</v>
          </cell>
          <cell r="AB44">
            <v>0</v>
          </cell>
        </row>
        <row r="45">
          <cell r="E45" t="str">
            <v>1.1.60.100.9</v>
          </cell>
          <cell r="X45">
            <v>19749.169999999998</v>
          </cell>
          <cell r="AB45">
            <v>0</v>
          </cell>
        </row>
        <row r="46">
          <cell r="E46" t="str">
            <v>1.1.60.101.2</v>
          </cell>
          <cell r="X46">
            <v>42391.7</v>
          </cell>
          <cell r="AB46">
            <v>0</v>
          </cell>
        </row>
        <row r="47">
          <cell r="E47" t="str">
            <v>1.1.60.101.3</v>
          </cell>
          <cell r="X47">
            <v>360</v>
          </cell>
          <cell r="AB47">
            <v>0</v>
          </cell>
        </row>
        <row r="48">
          <cell r="E48" t="str">
            <v>1.1.60.102.0</v>
          </cell>
          <cell r="X48">
            <v>2302.7199999999998</v>
          </cell>
          <cell r="AB48">
            <v>0</v>
          </cell>
        </row>
        <row r="49">
          <cell r="E49" t="str">
            <v>1.1.9</v>
          </cell>
          <cell r="X49">
            <v>0</v>
          </cell>
          <cell r="AB49">
            <v>0</v>
          </cell>
        </row>
        <row r="50">
          <cell r="E50" t="str">
            <v>1.1.90.100.11</v>
          </cell>
          <cell r="X50">
            <v>0</v>
          </cell>
          <cell r="AB50">
            <v>0</v>
          </cell>
        </row>
        <row r="51">
          <cell r="E51" t="str">
            <v>1.1.90.100.3</v>
          </cell>
          <cell r="X51">
            <v>0</v>
          </cell>
          <cell r="AB51">
            <v>0</v>
          </cell>
        </row>
        <row r="52">
          <cell r="E52" t="str">
            <v>1.1.90.100.5</v>
          </cell>
          <cell r="X52">
            <v>0</v>
          </cell>
          <cell r="AB52">
            <v>0</v>
          </cell>
        </row>
        <row r="53">
          <cell r="E53" t="str">
            <v>1.2</v>
          </cell>
          <cell r="X53">
            <v>0</v>
          </cell>
          <cell r="AB53">
            <v>0</v>
          </cell>
        </row>
        <row r="54">
          <cell r="E54" t="str">
            <v>1.2.2</v>
          </cell>
          <cell r="X54">
            <v>0</v>
          </cell>
          <cell r="AB54">
            <v>0</v>
          </cell>
        </row>
        <row r="55">
          <cell r="E55" t="str">
            <v>1.2.20.5</v>
          </cell>
          <cell r="X55">
            <v>0</v>
          </cell>
          <cell r="AB55">
            <v>0</v>
          </cell>
        </row>
        <row r="56">
          <cell r="E56" t="str">
            <v>1.2.20.500.4</v>
          </cell>
          <cell r="X56">
            <v>0</v>
          </cell>
          <cell r="AB56">
            <v>0</v>
          </cell>
        </row>
        <row r="57">
          <cell r="E57" t="str">
            <v>1.2.20.500.5</v>
          </cell>
          <cell r="X57">
            <v>0</v>
          </cell>
          <cell r="AB57">
            <v>0</v>
          </cell>
        </row>
        <row r="58">
          <cell r="E58" t="str">
            <v>2</v>
          </cell>
          <cell r="X58">
            <v>1678477.59</v>
          </cell>
          <cell r="AB58">
            <v>3282773.06</v>
          </cell>
        </row>
        <row r="59">
          <cell r="E59" t="str">
            <v>2.1</v>
          </cell>
          <cell r="X59">
            <v>1678477.59</v>
          </cell>
          <cell r="AB59">
            <v>3280470.34</v>
          </cell>
        </row>
        <row r="60">
          <cell r="E60" t="str">
            <v>2.1.1</v>
          </cell>
          <cell r="X60">
            <v>1674639.64</v>
          </cell>
          <cell r="AB60">
            <v>1674845.23</v>
          </cell>
        </row>
        <row r="61">
          <cell r="E61" t="str">
            <v>2.1.10.1</v>
          </cell>
          <cell r="X61">
            <v>1176104.3400000001</v>
          </cell>
          <cell r="AB61">
            <v>1163385.08</v>
          </cell>
        </row>
        <row r="62">
          <cell r="E62" t="str">
            <v>2.1.10.100.10</v>
          </cell>
          <cell r="X62">
            <v>11039.96</v>
          </cell>
          <cell r="AB62">
            <v>11039.96</v>
          </cell>
        </row>
        <row r="63">
          <cell r="E63" t="str">
            <v>2.1.10.100.10</v>
          </cell>
          <cell r="X63">
            <v>729</v>
          </cell>
          <cell r="AB63">
            <v>729</v>
          </cell>
        </row>
        <row r="64">
          <cell r="E64" t="str">
            <v>2.1.10.100.10</v>
          </cell>
          <cell r="X64">
            <v>22000</v>
          </cell>
          <cell r="AB64">
            <v>13287.07</v>
          </cell>
        </row>
        <row r="65">
          <cell r="E65" t="str">
            <v>2.1.10.100.10</v>
          </cell>
          <cell r="X65">
            <v>60000</v>
          </cell>
          <cell r="AB65">
            <v>60000</v>
          </cell>
        </row>
        <row r="66">
          <cell r="E66" t="str">
            <v>2.1.10.100.10</v>
          </cell>
          <cell r="X66">
            <v>0</v>
          </cell>
          <cell r="AB66">
            <v>3255</v>
          </cell>
        </row>
        <row r="67">
          <cell r="E67" t="str">
            <v>2.1.10.108.4</v>
          </cell>
          <cell r="X67">
            <v>900.81</v>
          </cell>
          <cell r="AB67">
            <v>900.81</v>
          </cell>
        </row>
        <row r="68">
          <cell r="E68" t="str">
            <v>2.1.10.108.9</v>
          </cell>
          <cell r="X68">
            <v>0</v>
          </cell>
          <cell r="AB68">
            <v>0</v>
          </cell>
        </row>
        <row r="69">
          <cell r="E69" t="str">
            <v>2.1.10.109.3</v>
          </cell>
          <cell r="X69">
            <v>0</v>
          </cell>
          <cell r="AB69">
            <v>0</v>
          </cell>
        </row>
        <row r="70">
          <cell r="E70" t="str">
            <v>2.1.10.110.2</v>
          </cell>
          <cell r="X70">
            <v>0</v>
          </cell>
          <cell r="AB70">
            <v>0</v>
          </cell>
        </row>
        <row r="71">
          <cell r="E71" t="str">
            <v>2.1.10.110.3</v>
          </cell>
          <cell r="X71">
            <v>0</v>
          </cell>
          <cell r="AB71">
            <v>0</v>
          </cell>
        </row>
        <row r="72">
          <cell r="E72" t="str">
            <v>2.1.10.110.6</v>
          </cell>
          <cell r="X72">
            <v>1100</v>
          </cell>
          <cell r="AB72">
            <v>1100</v>
          </cell>
        </row>
        <row r="73">
          <cell r="E73" t="str">
            <v>2.1.10.111.8</v>
          </cell>
          <cell r="X73">
            <v>4000</v>
          </cell>
          <cell r="AB73">
            <v>4000</v>
          </cell>
        </row>
        <row r="74">
          <cell r="E74" t="str">
            <v>2.1.10.111.9</v>
          </cell>
          <cell r="X74">
            <v>0</v>
          </cell>
          <cell r="AB74">
            <v>0</v>
          </cell>
        </row>
        <row r="75">
          <cell r="E75" t="str">
            <v>2.1.10.112.3</v>
          </cell>
          <cell r="X75">
            <v>0</v>
          </cell>
          <cell r="AB75">
            <v>0</v>
          </cell>
        </row>
        <row r="76">
          <cell r="E76" t="str">
            <v>2.1.10.112.9</v>
          </cell>
          <cell r="X76">
            <v>345.65</v>
          </cell>
          <cell r="AB76">
            <v>2359.4</v>
          </cell>
        </row>
        <row r="77">
          <cell r="E77" t="str">
            <v>2.1.10.113.7</v>
          </cell>
          <cell r="X77">
            <v>0</v>
          </cell>
          <cell r="AB77">
            <v>0</v>
          </cell>
        </row>
        <row r="78">
          <cell r="E78" t="str">
            <v>2.1.10.114.1</v>
          </cell>
          <cell r="X78">
            <v>31214.400000000001</v>
          </cell>
          <cell r="AB78">
            <v>29084.99</v>
          </cell>
        </row>
        <row r="79">
          <cell r="E79" t="str">
            <v>2.1.10.114.5</v>
          </cell>
          <cell r="X79">
            <v>0</v>
          </cell>
          <cell r="AB79">
            <v>0</v>
          </cell>
        </row>
        <row r="80">
          <cell r="E80" t="str">
            <v>2.1.10.118.3</v>
          </cell>
          <cell r="X80">
            <v>0</v>
          </cell>
          <cell r="AB80">
            <v>0</v>
          </cell>
        </row>
        <row r="81">
          <cell r="E81" t="str">
            <v>2.1.10.118.4</v>
          </cell>
          <cell r="X81">
            <v>0</v>
          </cell>
          <cell r="AB81">
            <v>0</v>
          </cell>
        </row>
        <row r="82">
          <cell r="E82" t="str">
            <v>2.1.10.118.5</v>
          </cell>
          <cell r="X82">
            <v>40589.5</v>
          </cell>
          <cell r="AB82">
            <v>33770.43</v>
          </cell>
        </row>
        <row r="83">
          <cell r="E83" t="str">
            <v>2.1.10.118.6</v>
          </cell>
          <cell r="X83">
            <v>0</v>
          </cell>
          <cell r="AB83">
            <v>0</v>
          </cell>
        </row>
        <row r="84">
          <cell r="E84" t="str">
            <v>2.1.10.119.1</v>
          </cell>
          <cell r="X84">
            <v>7100</v>
          </cell>
          <cell r="AB84">
            <v>7100</v>
          </cell>
        </row>
        <row r="85">
          <cell r="E85" t="str">
            <v>2.1.10.119.8</v>
          </cell>
          <cell r="X85">
            <v>0</v>
          </cell>
          <cell r="AB85">
            <v>0</v>
          </cell>
        </row>
        <row r="86">
          <cell r="E86" t="str">
            <v>2.1.10.119.9</v>
          </cell>
          <cell r="X86">
            <v>0</v>
          </cell>
          <cell r="AB86">
            <v>0</v>
          </cell>
        </row>
        <row r="87">
          <cell r="E87" t="str">
            <v>2.1.10.120.0</v>
          </cell>
          <cell r="X87">
            <v>3506.6</v>
          </cell>
          <cell r="AB87">
            <v>3506.6</v>
          </cell>
        </row>
        <row r="88">
          <cell r="E88" t="str">
            <v>2.1.10.120.1</v>
          </cell>
          <cell r="X88">
            <v>2200</v>
          </cell>
          <cell r="AB88">
            <v>2200</v>
          </cell>
        </row>
        <row r="89">
          <cell r="E89" t="str">
            <v>2.1.10.120.2</v>
          </cell>
          <cell r="X89">
            <v>0</v>
          </cell>
          <cell r="AB89">
            <v>0</v>
          </cell>
        </row>
        <row r="90">
          <cell r="E90" t="str">
            <v>2.1.10.121.9</v>
          </cell>
          <cell r="X90">
            <v>0</v>
          </cell>
          <cell r="AB90">
            <v>0</v>
          </cell>
        </row>
        <row r="91">
          <cell r="E91" t="str">
            <v>2.1.10.122.0</v>
          </cell>
          <cell r="X91">
            <v>10120</v>
          </cell>
          <cell r="AB91">
            <v>0</v>
          </cell>
        </row>
        <row r="92">
          <cell r="E92" t="str">
            <v>2.1.10.122.2</v>
          </cell>
          <cell r="X92">
            <v>0</v>
          </cell>
          <cell r="AB92">
            <v>379.5</v>
          </cell>
        </row>
        <row r="93">
          <cell r="E93" t="str">
            <v>2.1.10.122.5</v>
          </cell>
          <cell r="X93">
            <v>1537</v>
          </cell>
          <cell r="AB93">
            <v>4221</v>
          </cell>
        </row>
        <row r="94">
          <cell r="E94" t="str">
            <v>2.1.10.122.6</v>
          </cell>
          <cell r="X94">
            <v>0</v>
          </cell>
          <cell r="AB94">
            <v>0</v>
          </cell>
        </row>
        <row r="95">
          <cell r="E95" t="str">
            <v>2.1.10.123.2</v>
          </cell>
          <cell r="X95">
            <v>0</v>
          </cell>
          <cell r="AB95">
            <v>0</v>
          </cell>
        </row>
        <row r="96">
          <cell r="E96" t="str">
            <v>2.1.10.123.9</v>
          </cell>
          <cell r="X96">
            <v>5854.31</v>
          </cell>
          <cell r="AB96">
            <v>7028.34</v>
          </cell>
        </row>
        <row r="97">
          <cell r="E97" t="str">
            <v>2.1.10.125.4</v>
          </cell>
          <cell r="X97">
            <v>1200</v>
          </cell>
          <cell r="AB97">
            <v>1200</v>
          </cell>
        </row>
        <row r="98">
          <cell r="E98" t="str">
            <v>2.1.10.127.0</v>
          </cell>
          <cell r="X98">
            <v>0</v>
          </cell>
          <cell r="AB98">
            <v>0</v>
          </cell>
        </row>
        <row r="99">
          <cell r="E99" t="str">
            <v>2.1.10.127.1</v>
          </cell>
          <cell r="X99">
            <v>0</v>
          </cell>
          <cell r="AB99">
            <v>0</v>
          </cell>
        </row>
        <row r="100">
          <cell r="E100" t="str">
            <v>2.1.10.128.4</v>
          </cell>
          <cell r="X100">
            <v>214770</v>
          </cell>
          <cell r="AB100">
            <v>216444</v>
          </cell>
        </row>
        <row r="101">
          <cell r="E101" t="str">
            <v>2.1.10.128.7</v>
          </cell>
          <cell r="X101">
            <v>4000</v>
          </cell>
          <cell r="AB101">
            <v>4000</v>
          </cell>
        </row>
        <row r="102">
          <cell r="E102" t="str">
            <v>2.1.10.129.0</v>
          </cell>
          <cell r="X102">
            <v>0</v>
          </cell>
          <cell r="AB102">
            <v>0</v>
          </cell>
        </row>
        <row r="103">
          <cell r="E103" t="str">
            <v>2.1.10.129.4</v>
          </cell>
          <cell r="X103">
            <v>0</v>
          </cell>
          <cell r="AB103">
            <v>0</v>
          </cell>
        </row>
        <row r="104">
          <cell r="E104" t="str">
            <v>2.1.10.129.6</v>
          </cell>
          <cell r="X104">
            <v>0</v>
          </cell>
          <cell r="AB104">
            <v>0</v>
          </cell>
        </row>
        <row r="105">
          <cell r="E105" t="str">
            <v>2.1.10.129.9</v>
          </cell>
          <cell r="X105">
            <v>0</v>
          </cell>
          <cell r="AB105">
            <v>0</v>
          </cell>
        </row>
        <row r="106">
          <cell r="E106" t="str">
            <v>2.1.10.130.1</v>
          </cell>
          <cell r="X106">
            <v>2023.3</v>
          </cell>
          <cell r="AB106">
            <v>4046.6</v>
          </cell>
        </row>
        <row r="107">
          <cell r="E107" t="str">
            <v>2.1.10.130.8</v>
          </cell>
          <cell r="X107">
            <v>9000</v>
          </cell>
          <cell r="AB107">
            <v>9000</v>
          </cell>
        </row>
        <row r="108">
          <cell r="E108" t="str">
            <v>2.1.10.130.9</v>
          </cell>
          <cell r="X108">
            <v>0</v>
          </cell>
          <cell r="AB108">
            <v>0</v>
          </cell>
        </row>
        <row r="109">
          <cell r="E109" t="str">
            <v>2.1.10.131.3</v>
          </cell>
          <cell r="X109">
            <v>0</v>
          </cell>
          <cell r="AB109">
            <v>0</v>
          </cell>
        </row>
        <row r="110">
          <cell r="E110" t="str">
            <v>2.1.10.131.5</v>
          </cell>
          <cell r="X110">
            <v>37000</v>
          </cell>
          <cell r="AB110">
            <v>37000</v>
          </cell>
        </row>
        <row r="111">
          <cell r="E111" t="str">
            <v>2.1.10.132.3</v>
          </cell>
          <cell r="X111">
            <v>0</v>
          </cell>
          <cell r="AB111">
            <v>1246.96</v>
          </cell>
        </row>
        <row r="112">
          <cell r="E112" t="str">
            <v>2.1.10.132.6</v>
          </cell>
          <cell r="X112">
            <v>0</v>
          </cell>
          <cell r="AB112">
            <v>0</v>
          </cell>
        </row>
        <row r="113">
          <cell r="E113" t="str">
            <v>2.1.10.132.7</v>
          </cell>
          <cell r="X113">
            <v>0</v>
          </cell>
          <cell r="AB113">
            <v>0</v>
          </cell>
        </row>
        <row r="114">
          <cell r="E114" t="str">
            <v>2.1.10.132.8</v>
          </cell>
          <cell r="X114">
            <v>421.98</v>
          </cell>
          <cell r="AB114">
            <v>318.08</v>
          </cell>
        </row>
        <row r="115">
          <cell r="E115" t="str">
            <v>2.1.10.132.9</v>
          </cell>
          <cell r="X115">
            <v>0</v>
          </cell>
          <cell r="AB115">
            <v>0</v>
          </cell>
        </row>
        <row r="116">
          <cell r="E116" t="str">
            <v>2.1.10.133.0</v>
          </cell>
          <cell r="X116">
            <v>1110.8699999999999</v>
          </cell>
          <cell r="AB116">
            <v>1110.8699999999999</v>
          </cell>
        </row>
        <row r="117">
          <cell r="E117" t="str">
            <v>2.1.10.133.3</v>
          </cell>
          <cell r="X117">
            <v>2400</v>
          </cell>
          <cell r="AB117">
            <v>2400</v>
          </cell>
        </row>
        <row r="118">
          <cell r="E118" t="str">
            <v>2.1.10.133.4</v>
          </cell>
          <cell r="X118">
            <v>0</v>
          </cell>
          <cell r="AB118">
            <v>5930.69</v>
          </cell>
        </row>
        <row r="119">
          <cell r="E119" t="str">
            <v>2.1.10.133.6</v>
          </cell>
          <cell r="X119">
            <v>0</v>
          </cell>
          <cell r="AB119">
            <v>4011.59</v>
          </cell>
        </row>
        <row r="120">
          <cell r="E120" t="str">
            <v>2.1.10.133.7</v>
          </cell>
          <cell r="X120">
            <v>0</v>
          </cell>
          <cell r="AB120">
            <v>0</v>
          </cell>
        </row>
        <row r="121">
          <cell r="E121" t="str">
            <v>2.1.10.134.6</v>
          </cell>
          <cell r="X121">
            <v>0</v>
          </cell>
          <cell r="AB121">
            <v>0</v>
          </cell>
        </row>
        <row r="122">
          <cell r="E122" t="str">
            <v>2.1.10.135.0</v>
          </cell>
          <cell r="X122">
            <v>0</v>
          </cell>
          <cell r="AB122">
            <v>0</v>
          </cell>
        </row>
        <row r="123">
          <cell r="E123" t="str">
            <v>2.1.10.136.0</v>
          </cell>
          <cell r="X123">
            <v>802.8</v>
          </cell>
          <cell r="AB123">
            <v>802.8</v>
          </cell>
        </row>
        <row r="124">
          <cell r="E124" t="str">
            <v>2.1.10.136.1</v>
          </cell>
          <cell r="X124">
            <v>0</v>
          </cell>
          <cell r="AB124">
            <v>0</v>
          </cell>
        </row>
        <row r="125">
          <cell r="E125" t="str">
            <v>2.1.10.136.9</v>
          </cell>
          <cell r="X125">
            <v>579375</v>
          </cell>
          <cell r="AB125">
            <v>579375</v>
          </cell>
        </row>
        <row r="126">
          <cell r="E126" t="str">
            <v>2.1.10.137.0</v>
          </cell>
          <cell r="X126">
            <v>4800</v>
          </cell>
          <cell r="AB126">
            <v>4800</v>
          </cell>
        </row>
        <row r="127">
          <cell r="E127" t="str">
            <v>2.1.10.137.1</v>
          </cell>
          <cell r="X127">
            <v>4250</v>
          </cell>
          <cell r="AB127">
            <v>4250</v>
          </cell>
        </row>
        <row r="128">
          <cell r="E128" t="str">
            <v>2.1.10.137.2</v>
          </cell>
          <cell r="X128">
            <v>83363.960000000006</v>
          </cell>
          <cell r="AB128">
            <v>83363.960000000006</v>
          </cell>
        </row>
        <row r="129">
          <cell r="E129" t="str">
            <v>2.1.10.139.1</v>
          </cell>
          <cell r="X129">
            <v>2040</v>
          </cell>
          <cell r="AB129">
            <v>2040</v>
          </cell>
        </row>
        <row r="130">
          <cell r="E130" t="str">
            <v>2.1.10.141.7</v>
          </cell>
          <cell r="X130">
            <v>0</v>
          </cell>
          <cell r="AB130">
            <v>84.83</v>
          </cell>
        </row>
        <row r="131">
          <cell r="E131" t="str">
            <v>2.1.10.142.2</v>
          </cell>
          <cell r="X131">
            <v>9500</v>
          </cell>
          <cell r="AB131">
            <v>9500</v>
          </cell>
        </row>
        <row r="132">
          <cell r="E132" t="str">
            <v>2.1.10.143.7</v>
          </cell>
          <cell r="X132">
            <v>3904</v>
          </cell>
          <cell r="AB132">
            <v>0</v>
          </cell>
        </row>
        <row r="133">
          <cell r="E133" t="str">
            <v>2.1.10.143.8</v>
          </cell>
          <cell r="X133">
            <v>5767.6</v>
          </cell>
          <cell r="AB133">
            <v>360</v>
          </cell>
        </row>
        <row r="134">
          <cell r="E134" t="str">
            <v>2.1.10.144.0</v>
          </cell>
          <cell r="X134">
            <v>5407.6</v>
          </cell>
          <cell r="AB134">
            <v>5407.6</v>
          </cell>
        </row>
        <row r="135">
          <cell r="E135" t="str">
            <v>2.1.10.144.1</v>
          </cell>
          <cell r="X135">
            <v>2730</v>
          </cell>
          <cell r="AB135">
            <v>2730</v>
          </cell>
        </row>
        <row r="136">
          <cell r="E136" t="str">
            <v>2.1.10.2</v>
          </cell>
          <cell r="X136">
            <v>46603.58</v>
          </cell>
          <cell r="AB136">
            <v>40971.4</v>
          </cell>
        </row>
        <row r="137">
          <cell r="E137" t="str">
            <v>2.1.10.200.1</v>
          </cell>
          <cell r="X137">
            <v>31603.58</v>
          </cell>
          <cell r="AB137">
            <v>30009.94</v>
          </cell>
        </row>
        <row r="138">
          <cell r="E138" t="str">
            <v>2.1.10.200.2</v>
          </cell>
          <cell r="X138">
            <v>132.22</v>
          </cell>
          <cell r="AB138">
            <v>175.33</v>
          </cell>
        </row>
        <row r="139">
          <cell r="E139" t="str">
            <v>2.1.10.200.3</v>
          </cell>
          <cell r="X139">
            <v>9785.9500000000007</v>
          </cell>
          <cell r="AB139">
            <v>9680.6299999999992</v>
          </cell>
        </row>
        <row r="140">
          <cell r="E140" t="str">
            <v>2.1.10.200.6</v>
          </cell>
          <cell r="X140">
            <v>5081.83</v>
          </cell>
          <cell r="AB140">
            <v>1105.5</v>
          </cell>
        </row>
        <row r="141">
          <cell r="E141" t="str">
            <v>2.1.10.3</v>
          </cell>
          <cell r="X141">
            <v>162534.13</v>
          </cell>
          <cell r="AB141">
            <v>157431.62</v>
          </cell>
        </row>
        <row r="142">
          <cell r="E142" t="str">
            <v>2.1.10.300.2</v>
          </cell>
          <cell r="X142">
            <v>28262.98</v>
          </cell>
          <cell r="AB142">
            <v>26140.58</v>
          </cell>
        </row>
        <row r="143">
          <cell r="E143" t="str">
            <v>2.1.10.300.3</v>
          </cell>
          <cell r="X143">
            <v>12409.94</v>
          </cell>
          <cell r="AB143">
            <v>9397</v>
          </cell>
        </row>
        <row r="144">
          <cell r="E144" t="str">
            <v>2.1.10.300.5</v>
          </cell>
          <cell r="X144">
            <v>121861.21</v>
          </cell>
          <cell r="AB144">
            <v>121894.04</v>
          </cell>
        </row>
        <row r="145">
          <cell r="E145" t="str">
            <v>2.1.10.4</v>
          </cell>
          <cell r="X145">
            <v>289397.59000000003</v>
          </cell>
          <cell r="AB145">
            <v>313057.13</v>
          </cell>
        </row>
        <row r="146">
          <cell r="E146" t="str">
            <v>2.1.10.400.1</v>
          </cell>
          <cell r="X146">
            <v>273954.28999999998</v>
          </cell>
          <cell r="AB146">
            <v>296621.7</v>
          </cell>
        </row>
        <row r="147">
          <cell r="E147" t="str">
            <v>2.1.10.400.3</v>
          </cell>
          <cell r="X147">
            <v>15207.32</v>
          </cell>
          <cell r="AB147">
            <v>16207.11</v>
          </cell>
        </row>
        <row r="148">
          <cell r="E148" t="str">
            <v>2.1.10.400.4</v>
          </cell>
          <cell r="X148">
            <v>235.98</v>
          </cell>
          <cell r="AB148">
            <v>228.32</v>
          </cell>
        </row>
        <row r="149">
          <cell r="E149" t="str">
            <v>2.1.10.400.9</v>
          </cell>
          <cell r="X149">
            <v>0</v>
          </cell>
          <cell r="AB149">
            <v>0</v>
          </cell>
        </row>
        <row r="150">
          <cell r="E150" t="str">
            <v>2.1.3</v>
          </cell>
          <cell r="X150">
            <v>3837.95</v>
          </cell>
          <cell r="AB150">
            <v>4996.62</v>
          </cell>
        </row>
        <row r="151">
          <cell r="E151" t="str">
            <v>2.1.30.1</v>
          </cell>
          <cell r="X151">
            <v>3837.95</v>
          </cell>
          <cell r="AB151">
            <v>4996.62</v>
          </cell>
        </row>
        <row r="152">
          <cell r="E152" t="str">
            <v>2.1.30.100.1</v>
          </cell>
          <cell r="X152">
            <v>555.71</v>
          </cell>
          <cell r="AB152">
            <v>0</v>
          </cell>
        </row>
        <row r="153">
          <cell r="E153" t="str">
            <v>2.1.30.100.2</v>
          </cell>
          <cell r="X153">
            <v>0</v>
          </cell>
          <cell r="AB153">
            <v>4996.62</v>
          </cell>
        </row>
        <row r="154">
          <cell r="E154" t="str">
            <v>2.1.30.100.3</v>
          </cell>
          <cell r="X154">
            <v>702.7</v>
          </cell>
          <cell r="AB154">
            <v>0</v>
          </cell>
        </row>
        <row r="155">
          <cell r="E155" t="str">
            <v>2.1.30.100.7</v>
          </cell>
          <cell r="X155">
            <v>2417.04</v>
          </cell>
          <cell r="AB155">
            <v>0</v>
          </cell>
        </row>
        <row r="156">
          <cell r="E156" t="str">
            <v>2.1.30.100.8</v>
          </cell>
          <cell r="X156">
            <v>8.91</v>
          </cell>
          <cell r="AB156">
            <v>0</v>
          </cell>
        </row>
        <row r="157">
          <cell r="E157" t="str">
            <v>2.1.30.100.9</v>
          </cell>
          <cell r="X157">
            <v>153.59</v>
          </cell>
          <cell r="AB157">
            <v>0</v>
          </cell>
        </row>
        <row r="158">
          <cell r="E158" t="str">
            <v>2.1.5</v>
          </cell>
          <cell r="X158">
            <v>0</v>
          </cell>
          <cell r="AB158">
            <v>1600628.49</v>
          </cell>
        </row>
        <row r="159">
          <cell r="E159" t="str">
            <v>2.1.50.1</v>
          </cell>
          <cell r="X159">
            <v>0</v>
          </cell>
          <cell r="AB159">
            <v>1600628.49</v>
          </cell>
        </row>
        <row r="160">
          <cell r="E160" t="str">
            <v>2.1.50.100.7</v>
          </cell>
          <cell r="X160">
            <v>0</v>
          </cell>
          <cell r="AB160">
            <v>1600628.49</v>
          </cell>
        </row>
        <row r="161">
          <cell r="E161" t="str">
            <v>2.2</v>
          </cell>
          <cell r="X161">
            <v>0</v>
          </cell>
          <cell r="AB161">
            <v>2302.7199999999998</v>
          </cell>
        </row>
        <row r="162">
          <cell r="E162" t="str">
            <v>2.2.1</v>
          </cell>
          <cell r="X162">
            <v>0</v>
          </cell>
          <cell r="AB162">
            <v>2302.7199999999998</v>
          </cell>
        </row>
        <row r="163">
          <cell r="E163" t="str">
            <v>2.2.10.4</v>
          </cell>
          <cell r="X163">
            <v>0</v>
          </cell>
          <cell r="AB163">
            <v>2302.7199999999998</v>
          </cell>
        </row>
        <row r="164">
          <cell r="E164" t="str">
            <v>2.2.10.400.3</v>
          </cell>
          <cell r="X164">
            <v>0</v>
          </cell>
          <cell r="AB164">
            <v>2302.7199999999998</v>
          </cell>
        </row>
        <row r="165">
          <cell r="E165" t="str">
            <v>2.2.10.5</v>
          </cell>
          <cell r="X165">
            <v>0</v>
          </cell>
          <cell r="AB165">
            <v>0</v>
          </cell>
        </row>
        <row r="166">
          <cell r="E166" t="str">
            <v>2.2.10.500.1</v>
          </cell>
          <cell r="X166">
            <v>0</v>
          </cell>
          <cell r="AB166">
            <v>0</v>
          </cell>
        </row>
        <row r="167">
          <cell r="E167" t="str">
            <v>2.2.2</v>
          </cell>
          <cell r="X167">
            <v>0</v>
          </cell>
          <cell r="AB167">
            <v>0</v>
          </cell>
        </row>
        <row r="168">
          <cell r="E168" t="str">
            <v>2.2.20.1</v>
          </cell>
          <cell r="X168">
            <v>0</v>
          </cell>
          <cell r="AB168">
            <v>0</v>
          </cell>
        </row>
        <row r="169">
          <cell r="E169" t="str">
            <v>2.2.20.100.2</v>
          </cell>
          <cell r="X169">
            <v>0</v>
          </cell>
          <cell r="AB169">
            <v>0</v>
          </cell>
        </row>
        <row r="170">
          <cell r="E170" t="str">
            <v>3</v>
          </cell>
          <cell r="X170">
            <v>0</v>
          </cell>
          <cell r="AB170">
            <v>0</v>
          </cell>
        </row>
        <row r="171">
          <cell r="E171" t="str">
            <v>3.1</v>
          </cell>
          <cell r="X171">
            <v>0</v>
          </cell>
          <cell r="AB171">
            <v>0</v>
          </cell>
        </row>
        <row r="172">
          <cell r="E172" t="str">
            <v>3.1.1</v>
          </cell>
          <cell r="X172">
            <v>0</v>
          </cell>
          <cell r="AB172">
            <v>0</v>
          </cell>
        </row>
        <row r="173">
          <cell r="E173" t="str">
            <v>3.1.10.1</v>
          </cell>
          <cell r="X173">
            <v>0</v>
          </cell>
          <cell r="AB173">
            <v>0</v>
          </cell>
        </row>
        <row r="174">
          <cell r="E174" t="str">
            <v>3.1.10.100.1</v>
          </cell>
          <cell r="X174">
            <v>0</v>
          </cell>
          <cell r="AB174">
            <v>0</v>
          </cell>
        </row>
        <row r="175">
          <cell r="E175" t="str">
            <v>3.1.2</v>
          </cell>
          <cell r="X175">
            <v>0</v>
          </cell>
          <cell r="AB175">
            <v>0</v>
          </cell>
        </row>
        <row r="176">
          <cell r="E176" t="str">
            <v>3.1.20.1</v>
          </cell>
          <cell r="X176">
            <v>0</v>
          </cell>
          <cell r="AB176">
            <v>0</v>
          </cell>
        </row>
        <row r="177">
          <cell r="E177" t="str">
            <v>3.1.20.100.1</v>
          </cell>
          <cell r="X177">
            <v>0</v>
          </cell>
          <cell r="AB177">
            <v>0</v>
          </cell>
        </row>
        <row r="178">
          <cell r="E178" t="str">
            <v>3.1.3</v>
          </cell>
          <cell r="X178">
            <v>0</v>
          </cell>
          <cell r="AB178">
            <v>0</v>
          </cell>
        </row>
        <row r="179">
          <cell r="E179" t="str">
            <v>3.1.30.1</v>
          </cell>
          <cell r="X179">
            <v>0</v>
          </cell>
          <cell r="AB179">
            <v>0</v>
          </cell>
        </row>
        <row r="180">
          <cell r="E180" t="str">
            <v>3.1.30.100.3</v>
          </cell>
          <cell r="X180">
            <v>0</v>
          </cell>
          <cell r="AB180">
            <v>0</v>
          </cell>
        </row>
        <row r="181">
          <cell r="E181" t="str">
            <v>3.1.30.100.5</v>
          </cell>
          <cell r="X181">
            <v>0</v>
          </cell>
          <cell r="AB181">
            <v>0</v>
          </cell>
        </row>
        <row r="182">
          <cell r="E182" t="str">
            <v>4</v>
          </cell>
          <cell r="X182">
            <v>1699630.07</v>
          </cell>
          <cell r="AB182">
            <v>171811.53</v>
          </cell>
        </row>
        <row r="183">
          <cell r="E183" t="str">
            <v>4.1</v>
          </cell>
          <cell r="X183">
            <v>1699630.07</v>
          </cell>
          <cell r="AB183">
            <v>171811.53</v>
          </cell>
        </row>
        <row r="184">
          <cell r="E184" t="str">
            <v>4.1.1</v>
          </cell>
          <cell r="X184">
            <v>772388.59</v>
          </cell>
          <cell r="AB184">
            <v>163616.53</v>
          </cell>
        </row>
        <row r="185">
          <cell r="E185" t="str">
            <v>4.1.10.1</v>
          </cell>
          <cell r="X185">
            <v>407438.07</v>
          </cell>
          <cell r="AB185">
            <v>13386.14</v>
          </cell>
        </row>
        <row r="186">
          <cell r="E186" t="str">
            <v>4.1.10.100.1</v>
          </cell>
          <cell r="X186">
            <v>282700.7</v>
          </cell>
          <cell r="AB186">
            <v>336.64</v>
          </cell>
        </row>
        <row r="187">
          <cell r="E187" t="str">
            <v>4.1.10.100.2</v>
          </cell>
          <cell r="X187">
            <v>4450.88</v>
          </cell>
          <cell r="AB187">
            <v>0</v>
          </cell>
        </row>
        <row r="188">
          <cell r="E188" t="str">
            <v>4.1.10.100.3</v>
          </cell>
          <cell r="X188">
            <v>20782.150000000001</v>
          </cell>
          <cell r="AB188">
            <v>0</v>
          </cell>
        </row>
        <row r="189">
          <cell r="E189" t="str">
            <v>4.1.10.100.6</v>
          </cell>
          <cell r="X189">
            <v>29557.759999999998</v>
          </cell>
          <cell r="AB189">
            <v>703.32</v>
          </cell>
        </row>
        <row r="190">
          <cell r="E190" t="str">
            <v>4.1.10.100.8</v>
          </cell>
          <cell r="X190">
            <v>15664.77</v>
          </cell>
          <cell r="AB190">
            <v>12346.18</v>
          </cell>
        </row>
        <row r="191">
          <cell r="E191" t="str">
            <v>4.1.10.100.9</v>
          </cell>
          <cell r="X191">
            <v>25735.71</v>
          </cell>
          <cell r="AB191">
            <v>0</v>
          </cell>
        </row>
        <row r="192">
          <cell r="E192" t="str">
            <v>4.1.10.101.0</v>
          </cell>
          <cell r="X192">
            <v>20057.73</v>
          </cell>
          <cell r="AB192">
            <v>0</v>
          </cell>
        </row>
        <row r="193">
          <cell r="E193" t="str">
            <v>4.1.10.101.3</v>
          </cell>
          <cell r="X193">
            <v>2073.1999999999998</v>
          </cell>
          <cell r="AB193">
            <v>0</v>
          </cell>
        </row>
        <row r="194">
          <cell r="E194" t="str">
            <v>4.1.10.101.9</v>
          </cell>
          <cell r="X194">
            <v>6415.17</v>
          </cell>
          <cell r="AB194">
            <v>0</v>
          </cell>
        </row>
        <row r="195">
          <cell r="E195" t="str">
            <v>4.1.10.102.3</v>
          </cell>
          <cell r="X195">
            <v>0</v>
          </cell>
          <cell r="AB195">
            <v>0</v>
          </cell>
        </row>
        <row r="196">
          <cell r="E196" t="str">
            <v>4.1.10.2</v>
          </cell>
          <cell r="X196">
            <v>4996.62</v>
          </cell>
          <cell r="AB196">
            <v>3837.95</v>
          </cell>
        </row>
        <row r="197">
          <cell r="E197" t="str">
            <v>4.1.10.200.1</v>
          </cell>
          <cell r="X197">
            <v>0</v>
          </cell>
          <cell r="AB197">
            <v>555.71</v>
          </cell>
        </row>
        <row r="198">
          <cell r="E198" t="str">
            <v>4.1.10.200.2</v>
          </cell>
          <cell r="X198">
            <v>4996.62</v>
          </cell>
          <cell r="AB198">
            <v>0</v>
          </cell>
        </row>
        <row r="199">
          <cell r="E199" t="str">
            <v>4.1.10.200.3</v>
          </cell>
          <cell r="X199">
            <v>0</v>
          </cell>
          <cell r="AB199">
            <v>702.7</v>
          </cell>
        </row>
        <row r="200">
          <cell r="E200" t="str">
            <v>4.1.10.200.5</v>
          </cell>
          <cell r="X200">
            <v>0</v>
          </cell>
          <cell r="AB200">
            <v>2417.04</v>
          </cell>
        </row>
        <row r="201">
          <cell r="E201" t="str">
            <v>4.1.10.200.6</v>
          </cell>
          <cell r="X201">
            <v>0</v>
          </cell>
          <cell r="AB201">
            <v>8.91</v>
          </cell>
        </row>
        <row r="202">
          <cell r="E202" t="str">
            <v>4.1.10.200.7</v>
          </cell>
          <cell r="X202">
            <v>0</v>
          </cell>
          <cell r="AB202">
            <v>153.59</v>
          </cell>
        </row>
        <row r="203">
          <cell r="E203" t="str">
            <v>4.1.10.3</v>
          </cell>
          <cell r="X203">
            <v>122501.12</v>
          </cell>
          <cell r="AB203">
            <v>0</v>
          </cell>
        </row>
        <row r="204">
          <cell r="E204" t="str">
            <v>4.1.10.300.1</v>
          </cell>
          <cell r="X204">
            <v>26140.58</v>
          </cell>
          <cell r="AB204">
            <v>0</v>
          </cell>
        </row>
        <row r="205">
          <cell r="E205" t="str">
            <v>4.1.10.300.2</v>
          </cell>
          <cell r="X205">
            <v>4106.79</v>
          </cell>
          <cell r="AB205">
            <v>0</v>
          </cell>
        </row>
        <row r="206">
          <cell r="E206" t="str">
            <v>4.1.10.300.4</v>
          </cell>
          <cell r="X206">
            <v>73006.5</v>
          </cell>
          <cell r="AB206">
            <v>0</v>
          </cell>
        </row>
        <row r="207">
          <cell r="E207" t="str">
            <v>4.1.10.300.5</v>
          </cell>
          <cell r="X207">
            <v>19247.25</v>
          </cell>
          <cell r="AB207">
            <v>0</v>
          </cell>
        </row>
        <row r="208">
          <cell r="E208" t="str">
            <v>4.1.10.300.8</v>
          </cell>
          <cell r="X208">
            <v>0</v>
          </cell>
          <cell r="AB208">
            <v>0</v>
          </cell>
        </row>
        <row r="209">
          <cell r="E209" t="str">
            <v>4.1.10.4</v>
          </cell>
          <cell r="X209">
            <v>237452.78</v>
          </cell>
          <cell r="AB209">
            <v>146392.44</v>
          </cell>
        </row>
        <row r="210">
          <cell r="E210" t="str">
            <v>4.1.10.400.3</v>
          </cell>
          <cell r="X210">
            <v>4221</v>
          </cell>
          <cell r="AB210">
            <v>0</v>
          </cell>
        </row>
        <row r="211">
          <cell r="E211" t="str">
            <v>4.1.10.400.5</v>
          </cell>
          <cell r="X211">
            <v>216444</v>
          </cell>
          <cell r="AB211">
            <v>138784.5</v>
          </cell>
        </row>
        <row r="212">
          <cell r="E212" t="str">
            <v>4.1.10.400.6</v>
          </cell>
          <cell r="X212">
            <v>16787.78</v>
          </cell>
          <cell r="AB212">
            <v>7607.94</v>
          </cell>
        </row>
        <row r="213">
          <cell r="E213" t="str">
            <v>4.1.10.400.8</v>
          </cell>
          <cell r="X213">
            <v>0</v>
          </cell>
          <cell r="AB213">
            <v>0</v>
          </cell>
        </row>
        <row r="214">
          <cell r="E214" t="str">
            <v>4.1.2</v>
          </cell>
          <cell r="X214">
            <v>857000.43</v>
          </cell>
          <cell r="AB214">
            <v>8195</v>
          </cell>
        </row>
        <row r="215">
          <cell r="E215" t="str">
            <v>4.1.20.1</v>
          </cell>
          <cell r="X215">
            <v>857000.43</v>
          </cell>
          <cell r="AB215">
            <v>8195</v>
          </cell>
        </row>
        <row r="216">
          <cell r="E216" t="str">
            <v>4.1.20.100.1</v>
          </cell>
          <cell r="X216">
            <v>0</v>
          </cell>
          <cell r="AB216">
            <v>0</v>
          </cell>
        </row>
        <row r="217">
          <cell r="E217" t="str">
            <v>4.1.20.100.2</v>
          </cell>
          <cell r="X217">
            <v>586748.11</v>
          </cell>
          <cell r="AB217">
            <v>0</v>
          </cell>
        </row>
        <row r="218">
          <cell r="E218" t="str">
            <v>4.1.20.100.3</v>
          </cell>
          <cell r="X218">
            <v>0</v>
          </cell>
          <cell r="AB218">
            <v>0</v>
          </cell>
        </row>
        <row r="219">
          <cell r="E219" t="str">
            <v>4.1.20.100.4</v>
          </cell>
          <cell r="X219">
            <v>4800</v>
          </cell>
          <cell r="AB219">
            <v>0</v>
          </cell>
        </row>
        <row r="220">
          <cell r="E220" t="str">
            <v>4.1.20.100.7</v>
          </cell>
          <cell r="X220">
            <v>0</v>
          </cell>
          <cell r="AB220">
            <v>0</v>
          </cell>
        </row>
        <row r="221">
          <cell r="E221" t="str">
            <v>4.1.20.100.8</v>
          </cell>
          <cell r="X221">
            <v>60000</v>
          </cell>
          <cell r="AB221">
            <v>0</v>
          </cell>
        </row>
        <row r="222">
          <cell r="E222" t="str">
            <v>4.1.20.101.0</v>
          </cell>
          <cell r="X222">
            <v>16506.669999999998</v>
          </cell>
          <cell r="AB222">
            <v>0</v>
          </cell>
        </row>
        <row r="223">
          <cell r="E223" t="str">
            <v>4.1.20.101.1</v>
          </cell>
          <cell r="X223">
            <v>4000</v>
          </cell>
          <cell r="AB223">
            <v>0</v>
          </cell>
        </row>
        <row r="224">
          <cell r="E224" t="str">
            <v>4.1.20.101.7</v>
          </cell>
          <cell r="X224">
            <v>12754.19</v>
          </cell>
          <cell r="AB224">
            <v>0</v>
          </cell>
        </row>
        <row r="225">
          <cell r="E225" t="str">
            <v>4.1.20.101.8</v>
          </cell>
          <cell r="X225">
            <v>0</v>
          </cell>
          <cell r="AB225">
            <v>0</v>
          </cell>
        </row>
        <row r="226">
          <cell r="E226" t="str">
            <v>4.1.20.102.1</v>
          </cell>
          <cell r="X226">
            <v>3600</v>
          </cell>
          <cell r="AB226">
            <v>0</v>
          </cell>
        </row>
        <row r="227">
          <cell r="E227" t="str">
            <v>4.1.20.102.5</v>
          </cell>
          <cell r="X227">
            <v>37122</v>
          </cell>
          <cell r="AB227">
            <v>0</v>
          </cell>
        </row>
        <row r="228">
          <cell r="E228" t="str">
            <v>4.1.20.102.9</v>
          </cell>
          <cell r="X228">
            <v>9500</v>
          </cell>
          <cell r="AB228">
            <v>0</v>
          </cell>
        </row>
        <row r="229">
          <cell r="E229" t="str">
            <v>4.1.20.103.0</v>
          </cell>
          <cell r="X229">
            <v>4000</v>
          </cell>
          <cell r="AB229">
            <v>0</v>
          </cell>
        </row>
        <row r="230">
          <cell r="E230" t="str">
            <v>4.1.20.103.2</v>
          </cell>
          <cell r="X230">
            <v>0</v>
          </cell>
          <cell r="AB230">
            <v>0</v>
          </cell>
        </row>
        <row r="231">
          <cell r="E231" t="str">
            <v>4.1.20.103.6</v>
          </cell>
          <cell r="X231">
            <v>34605.5</v>
          </cell>
          <cell r="AB231">
            <v>8195</v>
          </cell>
        </row>
        <row r="232">
          <cell r="E232" t="str">
            <v>4.1.20.103.8</v>
          </cell>
          <cell r="X232">
            <v>83363.960000000006</v>
          </cell>
          <cell r="AB232">
            <v>0</v>
          </cell>
        </row>
        <row r="233">
          <cell r="E233" t="str">
            <v>4.1.3</v>
          </cell>
          <cell r="X233">
            <v>70241.05</v>
          </cell>
          <cell r="AB233">
            <v>0</v>
          </cell>
        </row>
        <row r="234">
          <cell r="E234" t="str">
            <v>4.1.30.1</v>
          </cell>
          <cell r="X234">
            <v>54291.32</v>
          </cell>
          <cell r="AB234">
            <v>0</v>
          </cell>
        </row>
        <row r="235">
          <cell r="E235" t="str">
            <v>4.1.30.100.3</v>
          </cell>
          <cell r="X235">
            <v>9.5</v>
          </cell>
          <cell r="AB235">
            <v>0</v>
          </cell>
        </row>
        <row r="236">
          <cell r="E236" t="str">
            <v>4.1.30.100.4</v>
          </cell>
          <cell r="X236">
            <v>0</v>
          </cell>
          <cell r="AB236">
            <v>0</v>
          </cell>
        </row>
        <row r="237">
          <cell r="E237" t="str">
            <v>4.1.30.100.6</v>
          </cell>
          <cell r="X237">
            <v>0</v>
          </cell>
          <cell r="AB237">
            <v>0</v>
          </cell>
        </row>
        <row r="238">
          <cell r="E238" t="str">
            <v>4.1.30.100.8</v>
          </cell>
          <cell r="X238">
            <v>136.68</v>
          </cell>
          <cell r="AB238">
            <v>0</v>
          </cell>
        </row>
        <row r="239">
          <cell r="E239" t="str">
            <v>4.1.30.101.0</v>
          </cell>
          <cell r="X239">
            <v>46.57</v>
          </cell>
          <cell r="AB239">
            <v>0</v>
          </cell>
        </row>
        <row r="240">
          <cell r="E240" t="str">
            <v>4.1.30.101.4</v>
          </cell>
          <cell r="X240">
            <v>544.82000000000005</v>
          </cell>
          <cell r="AB240">
            <v>0</v>
          </cell>
        </row>
        <row r="241">
          <cell r="E241" t="str">
            <v>4.1.30.101.6</v>
          </cell>
          <cell r="X241">
            <v>4250</v>
          </cell>
          <cell r="AB241">
            <v>0</v>
          </cell>
        </row>
        <row r="242">
          <cell r="E242" t="str">
            <v>4.1.30.102.2</v>
          </cell>
          <cell r="X242">
            <v>0</v>
          </cell>
          <cell r="AB242">
            <v>0</v>
          </cell>
        </row>
        <row r="243">
          <cell r="E243" t="str">
            <v>4.1.30.102.3</v>
          </cell>
          <cell r="X243">
            <v>143.88</v>
          </cell>
          <cell r="AB243">
            <v>0</v>
          </cell>
        </row>
        <row r="244">
          <cell r="E244" t="str">
            <v>4.1.30.102.5</v>
          </cell>
          <cell r="X244">
            <v>0</v>
          </cell>
          <cell r="AB244">
            <v>0</v>
          </cell>
        </row>
        <row r="245">
          <cell r="E245" t="str">
            <v>4.1.30.102.6</v>
          </cell>
          <cell r="X245">
            <v>48018.87</v>
          </cell>
          <cell r="AB245">
            <v>0</v>
          </cell>
        </row>
        <row r="246">
          <cell r="E246" t="str">
            <v>4.1.30.102.9</v>
          </cell>
          <cell r="X246">
            <v>1141</v>
          </cell>
          <cell r="AB246">
            <v>0</v>
          </cell>
        </row>
        <row r="247">
          <cell r="E247" t="str">
            <v>4.1.30.103.2</v>
          </cell>
          <cell r="X247">
            <v>0</v>
          </cell>
          <cell r="AB247">
            <v>0</v>
          </cell>
        </row>
        <row r="248">
          <cell r="E248" t="str">
            <v>4.1.30.2</v>
          </cell>
          <cell r="X248">
            <v>7550</v>
          </cell>
          <cell r="AB248">
            <v>0</v>
          </cell>
        </row>
        <row r="249">
          <cell r="E249" t="str">
            <v>4.1.30.200.6</v>
          </cell>
          <cell r="X249">
            <v>7100</v>
          </cell>
          <cell r="AB249">
            <v>0</v>
          </cell>
        </row>
        <row r="250">
          <cell r="E250" t="str">
            <v>4.1.30.200.7</v>
          </cell>
          <cell r="X250">
            <v>450</v>
          </cell>
          <cell r="AB250">
            <v>0</v>
          </cell>
        </row>
        <row r="251">
          <cell r="E251" t="str">
            <v>4.1.30.3</v>
          </cell>
          <cell r="X251">
            <v>0</v>
          </cell>
          <cell r="AB251">
            <v>0</v>
          </cell>
        </row>
        <row r="252">
          <cell r="E252" t="str">
            <v>4.1.30.300.2</v>
          </cell>
          <cell r="X252">
            <v>0</v>
          </cell>
          <cell r="AB252">
            <v>0</v>
          </cell>
        </row>
        <row r="253">
          <cell r="E253" t="str">
            <v>4.1.30.4</v>
          </cell>
          <cell r="X253">
            <v>84.83</v>
          </cell>
          <cell r="AB253">
            <v>0</v>
          </cell>
        </row>
        <row r="254">
          <cell r="E254" t="str">
            <v>4.1.30.400.4</v>
          </cell>
          <cell r="X254">
            <v>0</v>
          </cell>
          <cell r="AB254">
            <v>0</v>
          </cell>
        </row>
        <row r="255">
          <cell r="E255" t="str">
            <v>4.1.30.400.6</v>
          </cell>
          <cell r="X255">
            <v>0</v>
          </cell>
          <cell r="AB255">
            <v>0</v>
          </cell>
        </row>
        <row r="256">
          <cell r="E256" t="str">
            <v>4.1.30.400.7</v>
          </cell>
          <cell r="X256">
            <v>84.83</v>
          </cell>
          <cell r="AB256">
            <v>0</v>
          </cell>
        </row>
        <row r="257">
          <cell r="E257" t="str">
            <v>4.1.30.400.9</v>
          </cell>
          <cell r="X257">
            <v>0</v>
          </cell>
          <cell r="AB257">
            <v>0</v>
          </cell>
        </row>
        <row r="258">
          <cell r="E258" t="str">
            <v>4.1.30.401.2</v>
          </cell>
          <cell r="X258">
            <v>0</v>
          </cell>
          <cell r="AB258">
            <v>0</v>
          </cell>
        </row>
        <row r="259">
          <cell r="E259" t="str">
            <v>4.1.30.401.3</v>
          </cell>
          <cell r="X259">
            <v>0</v>
          </cell>
          <cell r="AB259">
            <v>0</v>
          </cell>
        </row>
        <row r="260">
          <cell r="E260" t="str">
            <v>4.1.30.5</v>
          </cell>
          <cell r="X260">
            <v>7352</v>
          </cell>
          <cell r="AB260">
            <v>0</v>
          </cell>
        </row>
        <row r="261">
          <cell r="E261" t="str">
            <v>4.1.30.500.1</v>
          </cell>
          <cell r="X261">
            <v>1110.8699999999999</v>
          </cell>
          <cell r="AB261">
            <v>0</v>
          </cell>
        </row>
        <row r="262">
          <cell r="E262" t="str">
            <v>4.1.30.500.2</v>
          </cell>
          <cell r="X262">
            <v>263.39999999999998</v>
          </cell>
          <cell r="AB262">
            <v>0</v>
          </cell>
        </row>
        <row r="263">
          <cell r="E263" t="str">
            <v>4.1.30.500.3</v>
          </cell>
          <cell r="X263">
            <v>5977.73</v>
          </cell>
          <cell r="AB263">
            <v>0</v>
          </cell>
        </row>
        <row r="264">
          <cell r="E264" t="str">
            <v>4.1.30.8</v>
          </cell>
          <cell r="X264">
            <v>0</v>
          </cell>
          <cell r="AB264">
            <v>0</v>
          </cell>
        </row>
        <row r="265">
          <cell r="E265" t="str">
            <v>4.1.30.800.4</v>
          </cell>
          <cell r="X265">
            <v>0</v>
          </cell>
          <cell r="AB265">
            <v>0</v>
          </cell>
        </row>
        <row r="266">
          <cell r="E266" t="str">
            <v>4.1.30.9</v>
          </cell>
          <cell r="X266">
            <v>962.9</v>
          </cell>
          <cell r="AB266">
            <v>0</v>
          </cell>
        </row>
        <row r="267">
          <cell r="E267" t="str">
            <v>4.1.30.900.1</v>
          </cell>
          <cell r="X267">
            <v>962.9</v>
          </cell>
          <cell r="AB267">
            <v>0</v>
          </cell>
        </row>
        <row r="268">
          <cell r="E268" t="str">
            <v>4.1.30.900.2</v>
          </cell>
          <cell r="X268">
            <v>0</v>
          </cell>
          <cell r="AB26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XIAS I"/>
    </sheetNames>
    <sheetDataSet>
      <sheetData sheetId="0">
        <row r="9">
          <cell r="C9" t="str">
            <v>SERV. DE MANUTENÇÃO DE AR CONDICIONADOS</v>
          </cell>
          <cell r="D9" t="str">
            <v>EVERALDO FONSECA DA SILVA - ME</v>
          </cell>
          <cell r="E9" t="str">
            <v>31.027.407/0001-36</v>
          </cell>
          <cell r="F9" t="str">
            <v>VALOR FIXO</v>
          </cell>
          <cell r="G9">
            <v>43917</v>
          </cell>
          <cell r="H9" t="str">
            <v>INDETERMINADO</v>
          </cell>
          <cell r="I9">
            <v>2200</v>
          </cell>
          <cell r="J9">
            <v>2200</v>
          </cell>
          <cell r="K9">
            <v>72308</v>
          </cell>
        </row>
        <row r="10">
          <cell r="C10" t="str">
            <v>SERV. DE MANUTENÇÃO DE AR CONDICIONADOS</v>
          </cell>
          <cell r="D10" t="str">
            <v>EVERALDO FONSECA DA SILVA - ME</v>
          </cell>
          <cell r="E10" t="str">
            <v>31.027.407/0001-36</v>
          </cell>
          <cell r="F10" t="str">
            <v>VALOR FIXO</v>
          </cell>
          <cell r="G10">
            <v>43917</v>
          </cell>
          <cell r="H10" t="str">
            <v>INDETERMINADO</v>
          </cell>
          <cell r="I10">
            <v>2200</v>
          </cell>
          <cell r="J10">
            <v>2200</v>
          </cell>
          <cell r="K10">
            <v>70201</v>
          </cell>
        </row>
        <row r="11">
          <cell r="C11" t="str">
            <v>LOCAÇÃO DE EQUIPAMENTOS E MANUTENÇAO</v>
          </cell>
          <cell r="D11" t="str">
            <v>SEPARAR PRODUTOS E SERVIÇOS LTDA</v>
          </cell>
          <cell r="E11" t="str">
            <v>03.184.220/0001-00</v>
          </cell>
          <cell r="F11" t="str">
            <v>QUANTIDADE LOCADA + QUANTIDADE CONSUMIDA;</v>
          </cell>
          <cell r="G11">
            <v>43917</v>
          </cell>
          <cell r="H11">
            <v>44282</v>
          </cell>
          <cell r="I11">
            <v>9000</v>
          </cell>
          <cell r="J11">
            <v>9000</v>
          </cell>
          <cell r="K11">
            <v>70209</v>
          </cell>
        </row>
        <row r="12">
          <cell r="C12" t="str">
            <v>LOCAÇÃO DE EQUIPAMENTOS E MANUTENÇAO</v>
          </cell>
          <cell r="D12" t="str">
            <v>SEPARAR PRODUTOS E SERVIÇOS LTDA</v>
          </cell>
          <cell r="E12" t="str">
            <v>03.184.220/0001-00</v>
          </cell>
          <cell r="F12" t="str">
            <v>QUANTIDADE LOCADA + QUANTIDADE CONSUMIDA;</v>
          </cell>
          <cell r="G12">
            <v>43917</v>
          </cell>
          <cell r="H12">
            <v>44282</v>
          </cell>
          <cell r="I12">
            <v>9000</v>
          </cell>
          <cell r="J12">
            <v>9000</v>
          </cell>
          <cell r="K12">
            <v>70904</v>
          </cell>
        </row>
        <row r="13">
          <cell r="C13" t="str">
            <v>SERVIÇOS DE REMOÇÃO POR AMBULÂNCIA - UTI MÓVEL</v>
          </cell>
          <cell r="D13" t="str">
            <v>VIP SERVICE TRANSPORTES E LOCAÇÕES LTDA</v>
          </cell>
          <cell r="E13" t="str">
            <v>16.637.920/0001-55</v>
          </cell>
          <cell r="F13" t="str">
            <v>VALOR FIXO</v>
          </cell>
          <cell r="G13">
            <v>43917</v>
          </cell>
          <cell r="H13" t="str">
            <v>INDETERMINADO</v>
          </cell>
          <cell r="I13">
            <v>33500</v>
          </cell>
          <cell r="J13">
            <v>32394.5</v>
          </cell>
          <cell r="K13">
            <v>70913</v>
          </cell>
        </row>
        <row r="14">
          <cell r="C14" t="str">
            <v>SERVIÇOS DE REMOÇÃO POR AMBULÂNCIA - UTI MÓVEL</v>
          </cell>
          <cell r="D14" t="str">
            <v>VIP SERVICE TRANSPORTES E LOCAÇÕES LTDA</v>
          </cell>
          <cell r="E14" t="str">
            <v>16.637.920/0001-55</v>
          </cell>
          <cell r="F14" t="str">
            <v>VALOR FIXO</v>
          </cell>
          <cell r="G14">
            <v>43917</v>
          </cell>
          <cell r="H14" t="str">
            <v>INDETERMINADO</v>
          </cell>
          <cell r="I14">
            <v>33500</v>
          </cell>
          <cell r="J14">
            <v>32394.5</v>
          </cell>
          <cell r="K14">
            <v>71616</v>
          </cell>
        </row>
        <row r="15">
          <cell r="C15" t="str">
            <v>SERVIÇOS DE REMOÇÃO POR AMBULÂNCIA - UTI MÓVEL</v>
          </cell>
          <cell r="D15" t="str">
            <v>VIP SERVICE TRANSPORTES E LOCAÇÕES LTDA</v>
          </cell>
          <cell r="E15" t="str">
            <v>16.637.920/0001-55</v>
          </cell>
          <cell r="F15" t="str">
            <v>VALOR FIXO</v>
          </cell>
          <cell r="G15">
            <v>43917</v>
          </cell>
          <cell r="H15" t="str">
            <v>INDETERMINADO</v>
          </cell>
          <cell r="I15">
            <v>33500</v>
          </cell>
          <cell r="J15">
            <v>32394.5</v>
          </cell>
          <cell r="K15">
            <v>70204</v>
          </cell>
        </row>
        <row r="16">
          <cell r="C16" t="str">
            <v>DOSIMETRO</v>
          </cell>
          <cell r="D16" t="str">
            <v xml:space="preserve">PRO RAD         </v>
          </cell>
          <cell r="E16" t="str">
            <v>87.389.086/0001-74</v>
          </cell>
          <cell r="F16" t="str">
            <v>QUANTIDADE DE DOSIMETRO UTILIZADO</v>
          </cell>
          <cell r="G16">
            <v>43917</v>
          </cell>
          <cell r="H16" t="str">
            <v>INDETERMINADO</v>
          </cell>
          <cell r="I16">
            <v>122</v>
          </cell>
          <cell r="J16">
            <v>122</v>
          </cell>
          <cell r="K16">
            <v>550010000009911</v>
          </cell>
        </row>
        <row r="17">
          <cell r="C17" t="str">
            <v>SERVIÇOS PROFISSIONAIS  DE AUDITORIA  INDEPENDENTE DAS DEMONSTRAÇÕES FINANCEIRAS DO EXERCÍCIO DE 2019</v>
          </cell>
          <cell r="D17" t="str">
            <v>IGF-  AUDITORIA E CONSULTORES INDEPENDENTES</v>
          </cell>
          <cell r="E17" t="str">
            <v>04.899.444/0001-61</v>
          </cell>
          <cell r="F17" t="str">
            <v>VALOR FIXO</v>
          </cell>
          <cell r="G17">
            <v>43917</v>
          </cell>
          <cell r="H17" t="str">
            <v>INDETERMINADO</v>
          </cell>
          <cell r="I17">
            <v>2400</v>
          </cell>
          <cell r="J17">
            <v>2400</v>
          </cell>
          <cell r="K17">
            <v>70902</v>
          </cell>
        </row>
        <row r="18">
          <cell r="C18" t="str">
            <v>SERVIÇOS DE COLETA, ARMAZENAMENTO TEMPORÁRIO, TRANSPORTE, TRATAMENTO E DESTINAÇÃO FINAL DOS RESÍDUOS</v>
          </cell>
          <cell r="D18" t="str">
            <v>SERVIOESTE RIO DE JANEIRO LTDA</v>
          </cell>
          <cell r="E18" t="str">
            <v>14.470.588/0001-51</v>
          </cell>
          <cell r="F18" t="str">
            <v>TIPO DE COLETA DE RESÍDUO</v>
          </cell>
          <cell r="G18">
            <v>43917</v>
          </cell>
          <cell r="H18" t="str">
            <v>INDETERMINADO</v>
          </cell>
          <cell r="I18">
            <v>0</v>
          </cell>
          <cell r="J18">
            <v>2512.08</v>
          </cell>
          <cell r="K18">
            <v>550321000079419</v>
          </cell>
        </row>
        <row r="19">
          <cell r="C19" t="str">
            <v>SERVIÇOS DE COLETA, ARMAZENAMENTO TEMPORÁRIO, TRANSPORTE, TRATAMENTO E DESTINAÇÃO FINAL DOS RESÍDUOS</v>
          </cell>
          <cell r="D19" t="str">
            <v>SERVIOESTE RIO DE JANEIRO LTDA</v>
          </cell>
          <cell r="E19" t="str">
            <v>14.470.588/0001-51</v>
          </cell>
          <cell r="F19" t="str">
            <v>TIPO DE COLETA DE RESÍDUO</v>
          </cell>
          <cell r="G19">
            <v>43917</v>
          </cell>
          <cell r="H19" t="str">
            <v>INDETERMINADO</v>
          </cell>
          <cell r="I19">
            <v>0</v>
          </cell>
          <cell r="J19">
            <v>2581.15</v>
          </cell>
          <cell r="K19">
            <v>550321000079419</v>
          </cell>
        </row>
        <row r="20">
          <cell r="C20" t="str">
            <v>SERVIÇOS DE COLETA, ARMAZENAMENTO TEMPORÁRIO, TRANSPORTE, TRATAMENTO E DESTINAÇÃO FINAL DOS RESÍDUOS</v>
          </cell>
          <cell r="D20" t="str">
            <v>SERVIOESTE RIO DE JANEIRO LTDA</v>
          </cell>
          <cell r="E20" t="str">
            <v>14.470.588/0001-51</v>
          </cell>
          <cell r="F20" t="str">
            <v>TIPO DE COLETA DE RESÍDUO</v>
          </cell>
          <cell r="G20">
            <v>43917</v>
          </cell>
          <cell r="H20" t="str">
            <v>INDETERMINADO</v>
          </cell>
          <cell r="I20">
            <v>0</v>
          </cell>
          <cell r="J20">
            <v>2610.31</v>
          </cell>
          <cell r="K20">
            <v>550321000079419</v>
          </cell>
        </row>
        <row r="21">
          <cell r="C21" t="str">
            <v>SERVIÇOS DE ESTERELIZAÇÃO, REESTERILIZAÇÃO E PROCESSAMENTO DE PRODUTOS PARA SAÚDE</v>
          </cell>
          <cell r="D21" t="str">
            <v xml:space="preserve">BIOXXI SERVIÇOS DE ESTERILIZAÇÃO LTDA </v>
          </cell>
          <cell r="E21" t="str">
            <v>27.721.364/0001-17</v>
          </cell>
          <cell r="F21" t="str">
            <v>VALOR REFERENCIAL SUJEITO A MUDANÇAS CONFORME CONTRATO</v>
          </cell>
          <cell r="G21">
            <v>43917</v>
          </cell>
          <cell r="H21" t="str">
            <v>INDETERMINADO</v>
          </cell>
          <cell r="I21">
            <v>4000</v>
          </cell>
          <cell r="J21">
            <v>4000</v>
          </cell>
          <cell r="K21">
            <v>72305</v>
          </cell>
        </row>
        <row r="22">
          <cell r="C22" t="str">
            <v>SERVIÇOS DE ASSISTENCIA TÉCNICA E MANUNTENÇÃO DE GERADORES</v>
          </cell>
          <cell r="D22" t="str">
            <v xml:space="preserve">EASY POWER COMERCIO DE MAQUINAS E EQUIPAMENTOS LTDA </v>
          </cell>
          <cell r="E22" t="str">
            <v>13.913.148/0001-69</v>
          </cell>
          <cell r="F22" t="str">
            <v>VALOR FIXO ACRESCIDO DE SERVIÇOS EMERGENCIAIS</v>
          </cell>
          <cell r="G22">
            <v>43917</v>
          </cell>
          <cell r="H22" t="str">
            <v>INDETERMINADO</v>
          </cell>
          <cell r="I22">
            <v>900.81</v>
          </cell>
          <cell r="J22">
            <v>900.81</v>
          </cell>
          <cell r="K22">
            <v>72303</v>
          </cell>
        </row>
        <row r="23">
          <cell r="C23" t="str">
            <v>SERVIÇOS DE ASSISTENCIA TÉCNICA E MANUNTENÇÃO DE GERADORES</v>
          </cell>
          <cell r="D23" t="str">
            <v xml:space="preserve">EASY POWER COMERCIO DE MAQUINAS E EQUIPAMENTOS LTDA </v>
          </cell>
          <cell r="E23" t="str">
            <v>13.913.148/0001-69</v>
          </cell>
          <cell r="F23" t="str">
            <v>VALOR FIXO ACRESCIDO DE SERVIÇOS EMERGENCIAIS</v>
          </cell>
          <cell r="G23">
            <v>43917</v>
          </cell>
          <cell r="H23" t="str">
            <v>INDETERMINADO</v>
          </cell>
          <cell r="I23">
            <v>900.81</v>
          </cell>
          <cell r="J23">
            <v>900.81</v>
          </cell>
          <cell r="K23">
            <v>72303</v>
          </cell>
        </row>
        <row r="24">
          <cell r="C24" t="str">
            <v xml:space="preserve">LOCAÇÃO DE EQUIPAMENTOS DE INFORMATICA </v>
          </cell>
          <cell r="D24" t="str">
            <v xml:space="preserve">NEO TECNOLOGIA DA INFORMATICA </v>
          </cell>
          <cell r="E24" t="str">
            <v>07.366.296/0001-08</v>
          </cell>
          <cell r="F24" t="str">
            <v>VALOR FIXO</v>
          </cell>
          <cell r="G24" t="str">
            <v>ENTREGA</v>
          </cell>
          <cell r="H24" t="str">
            <v>INDETERMINADO</v>
          </cell>
          <cell r="I24">
            <v>0</v>
          </cell>
          <cell r="J24">
            <v>10120</v>
          </cell>
          <cell r="K24">
            <v>70912</v>
          </cell>
        </row>
        <row r="25">
          <cell r="C25" t="str">
            <v xml:space="preserve">SISTEMA DE SOFTWARE </v>
          </cell>
          <cell r="D25" t="str">
            <v>BIONEXO DO BRASIL PROCESSAMENTO DE DADOS EIRELI </v>
          </cell>
          <cell r="E25" t="str">
            <v>04.069.709/0001-02</v>
          </cell>
          <cell r="F25" t="str">
            <v>VALOR FIXO</v>
          </cell>
          <cell r="G25">
            <v>43917</v>
          </cell>
          <cell r="H25" t="str">
            <v>INDETERMINADO</v>
          </cell>
          <cell r="I25">
            <v>1100</v>
          </cell>
          <cell r="J25">
            <v>1100</v>
          </cell>
          <cell r="K25">
            <v>71619</v>
          </cell>
        </row>
        <row r="26">
          <cell r="C26" t="str">
            <v xml:space="preserve">SISTEMA DE SOFTWARE </v>
          </cell>
          <cell r="D26" t="str">
            <v>BIONEXO DO BRASIL PROCESSAMENTO DE DADOS EIRELI </v>
          </cell>
          <cell r="E26" t="str">
            <v>04.069.709/0001-02</v>
          </cell>
          <cell r="F26" t="str">
            <v>VALOR FIXO</v>
          </cell>
          <cell r="G26">
            <v>43917</v>
          </cell>
          <cell r="H26" t="str">
            <v>INDETERMINADO</v>
          </cell>
          <cell r="I26">
            <v>1100</v>
          </cell>
          <cell r="J26">
            <v>1100</v>
          </cell>
          <cell r="K26">
            <v>72309</v>
          </cell>
        </row>
        <row r="27">
          <cell r="C27" t="str">
            <v xml:space="preserve">LOCAÇÃO DE EQUIPAMENTOS DE INFORMATICA </v>
          </cell>
          <cell r="D27" t="str">
            <v xml:space="preserve">VITAI SOLUÇÕES LTDA </v>
          </cell>
          <cell r="E27" t="str">
            <v>01.790.382/0001-67</v>
          </cell>
          <cell r="F27" t="str">
            <v>VALOR FIXO</v>
          </cell>
          <cell r="G27">
            <v>43917</v>
          </cell>
          <cell r="H27" t="str">
            <v>INDETERMINADO</v>
          </cell>
          <cell r="I27">
            <v>0</v>
          </cell>
          <cell r="J27">
            <v>1100</v>
          </cell>
          <cell r="K27">
            <v>72702</v>
          </cell>
        </row>
        <row r="28">
          <cell r="C28" t="str">
            <v xml:space="preserve">LOCAÇÃO DE EQUIPAMENTOS DE INFORMATICA </v>
          </cell>
          <cell r="D28" t="str">
            <v xml:space="preserve">VITAI SOLUÇÕES LTDA </v>
          </cell>
          <cell r="E28" t="str">
            <v>01.790.382/0001-67</v>
          </cell>
          <cell r="F28" t="str">
            <v>VALOR FIXO</v>
          </cell>
          <cell r="G28">
            <v>43917</v>
          </cell>
          <cell r="H28" t="str">
            <v>INDETERMINADO</v>
          </cell>
          <cell r="I28">
            <v>0</v>
          </cell>
          <cell r="J28">
            <v>1100</v>
          </cell>
          <cell r="K28">
            <v>72702</v>
          </cell>
        </row>
        <row r="29">
          <cell r="C29" t="str">
            <v xml:space="preserve">LOCAÇÃO DE EQUIPAMENTOS DE INFORMATICA </v>
          </cell>
          <cell r="D29" t="str">
            <v xml:space="preserve">VITAI SOLUÇÕES LTDA </v>
          </cell>
          <cell r="E29" t="str">
            <v>01.790.382/0001-67</v>
          </cell>
          <cell r="F29" t="str">
            <v>VALOR FIXO</v>
          </cell>
          <cell r="G29">
            <v>43917</v>
          </cell>
          <cell r="H29" t="str">
            <v>INDETERMINADO</v>
          </cell>
          <cell r="I29">
            <v>0</v>
          </cell>
          <cell r="J29">
            <v>1100</v>
          </cell>
          <cell r="K29">
            <v>70203</v>
          </cell>
        </row>
        <row r="30">
          <cell r="C30" t="str">
            <v>SOLUÇÃO DE INFORMAÇÕES DE UNIDADE DE SAÚDE</v>
          </cell>
          <cell r="D30" t="str">
            <v xml:space="preserve">VITAI SOLUÇÕES LTDA </v>
          </cell>
          <cell r="E30" t="str">
            <v>01.790.382/0001-67</v>
          </cell>
          <cell r="F30" t="str">
            <v>VALOR FIXO</v>
          </cell>
          <cell r="G30">
            <v>43917</v>
          </cell>
          <cell r="H30" t="str">
            <v>INDETERMINADO</v>
          </cell>
          <cell r="I30">
            <v>0</v>
          </cell>
          <cell r="J30">
            <v>5631</v>
          </cell>
          <cell r="K30">
            <v>72702</v>
          </cell>
        </row>
        <row r="31">
          <cell r="C31" t="str">
            <v>SOLUÇÃO DE INFORMAÇÕES DE UNIDADE DE SAÚDE</v>
          </cell>
          <cell r="D31" t="str">
            <v xml:space="preserve">VITAI SOLUÇÕES LTDA </v>
          </cell>
          <cell r="E31" t="str">
            <v>01.790.382/0001-67</v>
          </cell>
          <cell r="F31" t="str">
            <v>VALOR FIXO</v>
          </cell>
          <cell r="G31">
            <v>43917</v>
          </cell>
          <cell r="H31" t="str">
            <v>INDETERMINADO</v>
          </cell>
          <cell r="I31">
            <v>0</v>
          </cell>
          <cell r="J31">
            <v>5631</v>
          </cell>
          <cell r="K31">
            <v>72702</v>
          </cell>
        </row>
        <row r="32">
          <cell r="C32" t="str">
            <v>SOLUÇÃO DE INFORMAÇÕES DE UNIDADE DE SAÚDE</v>
          </cell>
          <cell r="D32" t="str">
            <v xml:space="preserve">VITAI SOLUÇÕES LTDA </v>
          </cell>
          <cell r="E32" t="str">
            <v>01.790.382/0001-67</v>
          </cell>
          <cell r="F32" t="str">
            <v>VALOR FIXO</v>
          </cell>
          <cell r="G32">
            <v>43917</v>
          </cell>
          <cell r="H32" t="str">
            <v>INDETERMINADO</v>
          </cell>
          <cell r="I32">
            <v>0</v>
          </cell>
          <cell r="J32">
            <v>5631</v>
          </cell>
          <cell r="K32">
            <v>70203</v>
          </cell>
        </row>
        <row r="33">
          <cell r="C33" t="str">
            <v>SERVIÇO JURÍDICO</v>
          </cell>
          <cell r="D33" t="str">
            <v>GAG ADVOGADOS ASSOCIADOS</v>
          </cell>
          <cell r="E33" t="str">
            <v>17.391998/0001-03</v>
          </cell>
          <cell r="F33" t="str">
            <v>VALOR FIXO</v>
          </cell>
          <cell r="G33">
            <v>43917</v>
          </cell>
          <cell r="H33" t="str">
            <v>INDETERMINADO</v>
          </cell>
          <cell r="I33">
            <v>2400</v>
          </cell>
          <cell r="J33">
            <v>2400</v>
          </cell>
          <cell r="K33">
            <v>71617</v>
          </cell>
        </row>
        <row r="34">
          <cell r="C34" t="str">
            <v>SERVIÇO JURÍDICO TRABALHISTA</v>
          </cell>
          <cell r="D34" t="str">
            <v>BRUNO DE GOES GERBASE</v>
          </cell>
          <cell r="E34" t="str">
            <v>34.512.073/0001-84</v>
          </cell>
          <cell r="F34" t="str">
            <v>VALOR FIXO</v>
          </cell>
          <cell r="G34">
            <v>43917</v>
          </cell>
          <cell r="H34" t="str">
            <v>INDETERMINADO</v>
          </cell>
          <cell r="I34">
            <v>1200</v>
          </cell>
          <cell r="J34">
            <v>1200</v>
          </cell>
          <cell r="K34">
            <v>71613</v>
          </cell>
        </row>
        <row r="35">
          <cell r="C35" t="str">
            <v>LOCAÇÃO DE EQUIPAMENTOS DE INFORMÁTICA</v>
          </cell>
          <cell r="D35" t="str">
            <v xml:space="preserve">MITSUKAWA BRASIL COMERCIAL EIRELI ME  </v>
          </cell>
          <cell r="E35" t="str">
            <v>10.634.531/0002-70</v>
          </cell>
          <cell r="F35" t="str">
            <v>VALOR FIXO</v>
          </cell>
          <cell r="G35">
            <v>43917</v>
          </cell>
          <cell r="H35" t="str">
            <v>INDETERMINADO</v>
          </cell>
          <cell r="I35">
            <v>0</v>
          </cell>
          <cell r="J35">
            <v>15000</v>
          </cell>
          <cell r="K35">
            <v>70208</v>
          </cell>
        </row>
        <row r="36">
          <cell r="C36" t="str">
            <v>LICENÇA DE USO DE PONTO ELETRONICO</v>
          </cell>
          <cell r="D36" t="str">
            <v>PONTO MAIS</v>
          </cell>
          <cell r="E36" t="str">
            <v>23.863.463/0001-82</v>
          </cell>
          <cell r="F36" t="str">
            <v>VALOR FIXO</v>
          </cell>
          <cell r="G36">
            <v>43917</v>
          </cell>
          <cell r="H36" t="str">
            <v>INDETERMINADO</v>
          </cell>
          <cell r="I36">
            <v>0</v>
          </cell>
          <cell r="J36">
            <v>0</v>
          </cell>
          <cell r="K36">
            <v>0</v>
          </cell>
        </row>
        <row r="37">
          <cell r="C37" t="str">
            <v>SISTEMA DE SOFTWARE DE GESTAO</v>
          </cell>
          <cell r="D37" t="str">
            <v>CONTA AZUL SOFTWARE LTDA</v>
          </cell>
          <cell r="E37" t="str">
            <v>05.206.246/0001-38</v>
          </cell>
          <cell r="F37" t="str">
            <v>VALOR FIXO</v>
          </cell>
          <cell r="G37">
            <v>43917</v>
          </cell>
          <cell r="H37" t="str">
            <v>INDETERMINADO</v>
          </cell>
          <cell r="I37">
            <v>0</v>
          </cell>
          <cell r="J37">
            <v>0</v>
          </cell>
          <cell r="K37">
            <v>0</v>
          </cell>
        </row>
        <row r="38">
          <cell r="C38" t="str">
            <v xml:space="preserve">FORNECIMENTO DE REFEIÇÃO </v>
          </cell>
          <cell r="D38" t="str">
            <v>FP RESTAURANTE E COMERCIO DE ALIMENTOS EIRELI ME</v>
          </cell>
          <cell r="E38" t="str">
            <v>32.755.131/0001-75</v>
          </cell>
          <cell r="F38" t="str">
            <v>VALOR VARIAVÉL</v>
          </cell>
          <cell r="G38">
            <v>43917</v>
          </cell>
          <cell r="H38" t="str">
            <v>INDETERMINADO</v>
          </cell>
          <cell r="I38">
            <v>52000</v>
          </cell>
          <cell r="J38">
            <v>47875.5</v>
          </cell>
          <cell r="K38">
            <v>72304</v>
          </cell>
        </row>
        <row r="39">
          <cell r="C39" t="str">
            <v>SERVIÇO CONTÁBIL</v>
          </cell>
          <cell r="D39" t="str">
            <v>AMORIM ASSESSORIA CONTÁBIL EIRELI - ME</v>
          </cell>
          <cell r="E39" t="str">
            <v>23.258.605/0001-82</v>
          </cell>
          <cell r="F39" t="str">
            <v>VALOR FIXO</v>
          </cell>
          <cell r="G39">
            <v>43917</v>
          </cell>
          <cell r="H39" t="str">
            <v>INDETERMINADO</v>
          </cell>
          <cell r="I39">
            <v>4000</v>
          </cell>
          <cell r="J39">
            <v>4000</v>
          </cell>
          <cell r="K39">
            <v>73101</v>
          </cell>
        </row>
        <row r="40">
          <cell r="C40" t="str">
            <v>SERVIÇOS ESPECIFICOS E INERENTES À SEGURANÇA DO TRABALHO E SAÚDE OCUPACIONAL</v>
          </cell>
          <cell r="D40" t="str">
            <v xml:space="preserve">CJF ASSESSORIA EM SEGURANCA DO TRABALHO E SAUDE OCUPACIONAL LTDA </v>
          </cell>
          <cell r="E40" t="str">
            <v>11.857.102/0001-44</v>
          </cell>
          <cell r="F40" t="str">
            <v>VALOR MENSAL BASEADO NO NÚMERO DE COLABORADOS ACRESCIDO DOS EXAMES REALIZADOS</v>
          </cell>
          <cell r="G40">
            <v>43917</v>
          </cell>
          <cell r="H40" t="str">
            <v>INDETERMINADO</v>
          </cell>
          <cell r="I40">
            <v>0</v>
          </cell>
          <cell r="J40">
            <v>0</v>
          </cell>
          <cell r="K40">
            <v>0</v>
          </cell>
        </row>
        <row r="41">
          <cell r="C41" t="str">
            <v xml:space="preserve">SERVIÇO DE LOGISTICA </v>
          </cell>
          <cell r="D41" t="str">
            <v>JEOVA JIREH TRANSPORTE BR LTDA (ZAMED)</v>
          </cell>
          <cell r="E41" t="str">
            <v>20.209.036/0001-97</v>
          </cell>
          <cell r="F41" t="str">
            <v>VALOR FIXO</v>
          </cell>
          <cell r="G41">
            <v>43917</v>
          </cell>
          <cell r="H41" t="str">
            <v>INDETERMINADO</v>
          </cell>
          <cell r="I41">
            <v>83363.960000000006</v>
          </cell>
          <cell r="J41">
            <v>83363.960000000006</v>
          </cell>
          <cell r="K41">
            <v>72302</v>
          </cell>
        </row>
        <row r="42">
          <cell r="C42" t="str">
            <v>LOCAÇÃO DE BEBEDOURO</v>
          </cell>
          <cell r="D42" t="str">
            <v>F V B COMERCIO E SERVICOS DE MAQUINAS LTDA</v>
          </cell>
          <cell r="E42" t="str">
            <v>06.022.597/0001-51</v>
          </cell>
          <cell r="F42" t="str">
            <v>VALOR FIXO</v>
          </cell>
          <cell r="G42">
            <v>43917</v>
          </cell>
          <cell r="H42" t="str">
            <v>INDETERMINADO</v>
          </cell>
          <cell r="I42">
            <v>0</v>
          </cell>
          <cell r="J42">
            <v>0</v>
          </cell>
          <cell r="K42">
            <v>0</v>
          </cell>
        </row>
        <row r="43">
          <cell r="C43" t="str">
            <v>LOCAÇÃO DE BEBEDOURO</v>
          </cell>
          <cell r="D43" t="str">
            <v>F V B COMERCIO E SERVICOS DE MAQUINAS LTDA</v>
          </cell>
          <cell r="E43" t="str">
            <v>06.022.597/0001-51</v>
          </cell>
          <cell r="F43" t="str">
            <v>VALOR FIXO</v>
          </cell>
          <cell r="G43">
            <v>43917</v>
          </cell>
          <cell r="H43" t="str">
            <v>INDETERMINADO</v>
          </cell>
          <cell r="I43">
            <v>0</v>
          </cell>
          <cell r="J43">
            <v>0</v>
          </cell>
          <cell r="K43">
            <v>0</v>
          </cell>
        </row>
        <row r="44">
          <cell r="C44" t="str">
            <v>LOCAÇÃO DE BEBEDOURO</v>
          </cell>
          <cell r="D44" t="str">
            <v>F V B COMERCIO E SERVICOS DE MAQUINAS LTDA</v>
          </cell>
          <cell r="E44" t="str">
            <v>06.022.597/0001-51</v>
          </cell>
          <cell r="F44" t="str">
            <v>VALOR FIXO</v>
          </cell>
          <cell r="G44">
            <v>43917</v>
          </cell>
          <cell r="H44" t="str">
            <v>INDETERMINADO</v>
          </cell>
          <cell r="I44">
            <v>0</v>
          </cell>
          <cell r="J44">
            <v>0</v>
          </cell>
          <cell r="K44">
            <v>0</v>
          </cell>
        </row>
        <row r="45">
          <cell r="C45" t="str">
            <v>SERVIÇOS ESPECIFICOS E INERENTES À SEGURANÇA DO TRABALHO E SAÚDE OCUPACIONAL</v>
          </cell>
          <cell r="D45" t="str">
            <v xml:space="preserve">CJF ASSESSORIA EM SEGURANCA DO TRABALHO E SAUDE OCUPACIONAL LTDA </v>
          </cell>
          <cell r="E45" t="str">
            <v>11.857.102/0001-44</v>
          </cell>
          <cell r="F45" t="str">
            <v>VALOR MENSAL BASEADO NO NÚMERO DE COLABORADOS ACRESCIDO DOS EXAMES REALIZADOS</v>
          </cell>
          <cell r="G45">
            <v>43917</v>
          </cell>
          <cell r="H45" t="str">
            <v>INDETERMINADO</v>
          </cell>
          <cell r="I45">
            <v>0</v>
          </cell>
          <cell r="J45">
            <v>0</v>
          </cell>
          <cell r="K45">
            <v>0</v>
          </cell>
        </row>
        <row r="46">
          <cell r="C46" t="str">
            <v>SERVIÇOS DE RADIOLOGIA</v>
          </cell>
          <cell r="D46" t="str">
            <v>RADIOLOGIA EM FOCO LTDA</v>
          </cell>
          <cell r="E46" t="str">
            <v>26.069.744/0001-56</v>
          </cell>
          <cell r="F46" t="str">
            <v>VALOR FIXO</v>
          </cell>
          <cell r="G46">
            <v>43917</v>
          </cell>
          <cell r="H46" t="str">
            <v>INDETERMINADO</v>
          </cell>
          <cell r="I46">
            <v>37000</v>
          </cell>
          <cell r="J46">
            <v>37000</v>
          </cell>
          <cell r="K46">
            <v>71615</v>
          </cell>
        </row>
        <row r="47">
          <cell r="C47" t="str">
            <v>SEGURO PREDIAL</v>
          </cell>
          <cell r="D47" t="str">
            <v>TOKIO MARINE SEGURADORA S/A</v>
          </cell>
          <cell r="E47" t="str">
            <v>33.164.021/0001- 00</v>
          </cell>
          <cell r="F47" t="str">
            <v>VALOR FIXO</v>
          </cell>
          <cell r="G47">
            <v>43917</v>
          </cell>
          <cell r="H47">
            <v>44231</v>
          </cell>
          <cell r="I47" t="str">
            <v>-</v>
          </cell>
          <cell r="J47">
            <v>199.81</v>
          </cell>
          <cell r="K47">
            <v>0</v>
          </cell>
        </row>
        <row r="48">
          <cell r="C48" t="str">
            <v>LOCAÇÃO DE EQUIPAMENTOS DE INFORMÁTICA</v>
          </cell>
          <cell r="D48" t="str">
            <v xml:space="preserve">MITSUKAWA BRASIL COMERCIAL EIRELI ME  </v>
          </cell>
          <cell r="E48" t="str">
            <v>10.634.531/0002-70</v>
          </cell>
          <cell r="F48" t="str">
            <v>VALOR FIXO</v>
          </cell>
          <cell r="G48">
            <v>43917</v>
          </cell>
          <cell r="H48" t="str">
            <v>INDETERMINADO</v>
          </cell>
          <cell r="I48">
            <v>1225</v>
          </cell>
          <cell r="J48">
            <v>1225</v>
          </cell>
          <cell r="K48">
            <v>72310</v>
          </cell>
        </row>
        <row r="49">
          <cell r="C49" t="str">
            <v>LOCAÇÃO DE EQUIPAMENTOS DE INFORMÁTICA</v>
          </cell>
          <cell r="D49" t="str">
            <v xml:space="preserve">MITSUKAWA BRASIL COMERCIAL EIRELI ME  </v>
          </cell>
          <cell r="E49" t="str">
            <v>10.634.531/0002-70</v>
          </cell>
          <cell r="F49" t="str">
            <v>VALOR FIXO</v>
          </cell>
          <cell r="G49">
            <v>43917</v>
          </cell>
          <cell r="H49" t="str">
            <v>INDETERMINADO</v>
          </cell>
          <cell r="I49">
            <v>1225</v>
          </cell>
          <cell r="J49">
            <v>1225</v>
          </cell>
          <cell r="K49">
            <v>70909</v>
          </cell>
        </row>
        <row r="50">
          <cell r="C50" t="str">
            <v>SERVIÇOS DE TRANSPORTES E FRETE</v>
          </cell>
          <cell r="D50" t="str">
            <v>TALENTOS MUDANÇAS</v>
          </cell>
          <cell r="E50" t="str">
            <v>13.250.500/0001-23</v>
          </cell>
          <cell r="F50" t="str">
            <v>VALOR FIXO</v>
          </cell>
          <cell r="G50">
            <v>43917</v>
          </cell>
          <cell r="H50" t="str">
            <v>INDETERMINADO</v>
          </cell>
          <cell r="I50" t="str">
            <v>-</v>
          </cell>
          <cell r="J50">
            <v>300</v>
          </cell>
          <cell r="K50">
            <v>72307</v>
          </cell>
        </row>
        <row r="51">
          <cell r="C51" t="str">
            <v>SERVIÇO DE LABORATÓRIO</v>
          </cell>
          <cell r="D51" t="str">
            <v>FLUXO DIAGNÓSTICOS</v>
          </cell>
          <cell r="E51" t="str">
            <v>07.384.701/0001-10</v>
          </cell>
          <cell r="F51" t="str">
            <v>VALOR FIXO</v>
          </cell>
          <cell r="G51">
            <v>43952</v>
          </cell>
          <cell r="H51" t="str">
            <v>INDETERMINADO</v>
          </cell>
          <cell r="I51">
            <v>60000</v>
          </cell>
          <cell r="J51">
            <v>56310</v>
          </cell>
          <cell r="K51">
            <v>72301</v>
          </cell>
        </row>
        <row r="52">
          <cell r="C52" t="str">
            <v>SERVIÇO DE DETETIZAÇÃO</v>
          </cell>
          <cell r="D52" t="str">
            <v>KOLOMAN CONTROLE DE PRAGAS URBANAS LTDA ME</v>
          </cell>
          <cell r="E52" t="str">
            <v>02.858.244/0001-35</v>
          </cell>
          <cell r="F52" t="str">
            <v>VALOR FIXO</v>
          </cell>
          <cell r="G52" t="str">
            <v>ENTREGA</v>
          </cell>
          <cell r="H52" t="str">
            <v>INDETERMINADO</v>
          </cell>
          <cell r="I52">
            <v>0</v>
          </cell>
          <cell r="J52">
            <v>1335</v>
          </cell>
          <cell r="K52">
            <v>72703</v>
          </cell>
        </row>
        <row r="53">
          <cell r="C53" t="str">
            <v>SERVIÇOS MÉDICOS E HOSPITALARES</v>
          </cell>
          <cell r="D53" t="str">
            <v>MEDPLUS</v>
          </cell>
          <cell r="E53" t="str">
            <v>27.243.049/0001-21</v>
          </cell>
          <cell r="F53" t="str">
            <v>VALOR FIXO</v>
          </cell>
          <cell r="G53">
            <v>43916</v>
          </cell>
          <cell r="H53" t="str">
            <v>INDETERMINADO</v>
          </cell>
          <cell r="I53">
            <v>595050</v>
          </cell>
          <cell r="J53">
            <v>535719.26</v>
          </cell>
          <cell r="K53">
            <v>72101</v>
          </cell>
        </row>
        <row r="54">
          <cell r="C54" t="str">
            <v>SERVIÇOS DE TRANSPORTES E FRETE</v>
          </cell>
          <cell r="D54" t="str">
            <v>TALENTOS MUDANÇAS</v>
          </cell>
          <cell r="E54" t="str">
            <v>13.250.500/0001-23</v>
          </cell>
          <cell r="F54" t="str">
            <v>VALOR FIXO</v>
          </cell>
          <cell r="G54">
            <v>43917</v>
          </cell>
          <cell r="H54" t="str">
            <v>INDETERMINADO</v>
          </cell>
          <cell r="I54" t="str">
            <v>-</v>
          </cell>
          <cell r="J54">
            <v>500</v>
          </cell>
          <cell r="K54">
            <v>72307</v>
          </cell>
        </row>
        <row r="55">
          <cell r="C55" t="str">
            <v>SERVIÇO DE ENGENHARIA CLINICA</v>
          </cell>
          <cell r="D55" t="str">
            <v>NARCOMINAS ASSISTÊNCIA TECNICA LTDA</v>
          </cell>
          <cell r="E55" t="str">
            <v>04.740.449/0001-47</v>
          </cell>
          <cell r="F55" t="str">
            <v>VALOR FIXO</v>
          </cell>
          <cell r="G55">
            <v>43917</v>
          </cell>
          <cell r="H55" t="str">
            <v>INDETERMINADO</v>
          </cell>
          <cell r="I55">
            <v>4250</v>
          </cell>
          <cell r="J55">
            <v>4250</v>
          </cell>
          <cell r="K55">
            <v>70207</v>
          </cell>
        </row>
        <row r="56">
          <cell r="C56" t="str">
            <v>SERVIÇO DE ENGENHARIA CLINICA</v>
          </cell>
          <cell r="D56" t="str">
            <v>NARCOMINAS ASSISTÊNCIA TECNICA LTDA</v>
          </cell>
          <cell r="E56" t="str">
            <v>04.740.449/0001-47</v>
          </cell>
          <cell r="F56" t="str">
            <v>VALOR FIXO</v>
          </cell>
          <cell r="G56">
            <v>43917</v>
          </cell>
          <cell r="H56" t="str">
            <v>INDETERMINADO</v>
          </cell>
          <cell r="I56">
            <v>4250</v>
          </cell>
          <cell r="J56">
            <v>4250</v>
          </cell>
          <cell r="K56">
            <v>70911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Empregados II"/>
    </sheetNames>
    <sheetDataSet>
      <sheetData sheetId="0">
        <row r="3">
          <cell r="A3" t="str">
            <v>31/07/2020</v>
          </cell>
          <cell r="D3" t="str">
            <v>12955134000900</v>
          </cell>
          <cell r="G3" t="str">
            <v>INSTITUTO DIVA ALVES DO BRASIL</v>
          </cell>
          <cell r="J3" t="str">
            <v>6033075</v>
          </cell>
          <cell r="L3" t="str">
            <v>UPA 24H PARQUE LAFAIETE - DUQUE DE CAXIAS I</v>
          </cell>
          <cell r="P3" t="str">
            <v>0008/2020</v>
          </cell>
          <cell r="T3">
            <v>2020</v>
          </cell>
          <cell r="W3" t="str">
            <v>07</v>
          </cell>
          <cell r="AI3">
            <v>322205</v>
          </cell>
          <cell r="AX3">
            <v>180</v>
          </cell>
          <cell r="BE3" t="str">
            <v/>
          </cell>
          <cell r="BH3" t="str">
            <v>CLT</v>
          </cell>
          <cell r="BK3">
            <v>0</v>
          </cell>
          <cell r="BR3">
            <v>1665.93</v>
          </cell>
          <cell r="CA3">
            <v>0</v>
          </cell>
          <cell r="CD3">
            <v>209</v>
          </cell>
          <cell r="CG3">
            <v>0</v>
          </cell>
          <cell r="CN3">
            <v>0</v>
          </cell>
          <cell r="CS3">
            <v>190.78</v>
          </cell>
          <cell r="CV3">
            <v>0</v>
          </cell>
          <cell r="CY3">
            <v>686.98526000000004</v>
          </cell>
          <cell r="DB3">
            <v>686.98526000000004</v>
          </cell>
          <cell r="DE3">
            <v>0</v>
          </cell>
          <cell r="DJ3">
            <v>686.98526000000004</v>
          </cell>
          <cell r="DQ3">
            <v>0</v>
          </cell>
          <cell r="ED3" t="str">
            <v>SALA DE URGENCIA</v>
          </cell>
        </row>
        <row r="4">
          <cell r="A4" t="str">
            <v>31/07/2020</v>
          </cell>
          <cell r="D4" t="str">
            <v>12955134000900</v>
          </cell>
          <cell r="G4" t="str">
            <v>INSTITUTO DIVA ALVES DO BRASIL</v>
          </cell>
          <cell r="J4" t="str">
            <v>6033075</v>
          </cell>
          <cell r="L4" t="str">
            <v>UPA 24H PARQUE LAFAIETE - DUQUE DE CAXIAS I</v>
          </cell>
          <cell r="P4" t="str">
            <v>0008/2020</v>
          </cell>
          <cell r="T4">
            <v>2020</v>
          </cell>
          <cell r="W4" t="str">
            <v>07</v>
          </cell>
          <cell r="AI4">
            <v>322205</v>
          </cell>
          <cell r="AX4">
            <v>180</v>
          </cell>
          <cell r="BE4" t="str">
            <v/>
          </cell>
          <cell r="BH4" t="str">
            <v>CLT</v>
          </cell>
          <cell r="BK4">
            <v>0</v>
          </cell>
          <cell r="BR4">
            <v>1665.93</v>
          </cell>
          <cell r="CA4">
            <v>0</v>
          </cell>
          <cell r="CD4">
            <v>209</v>
          </cell>
          <cell r="CG4">
            <v>0</v>
          </cell>
          <cell r="CN4">
            <v>0</v>
          </cell>
          <cell r="CS4">
            <v>173.56</v>
          </cell>
          <cell r="CV4">
            <v>0</v>
          </cell>
          <cell r="CY4">
            <v>627.14020000000005</v>
          </cell>
          <cell r="DB4">
            <v>627.14020000000005</v>
          </cell>
          <cell r="DE4">
            <v>0</v>
          </cell>
          <cell r="DJ4">
            <v>627.14020000000005</v>
          </cell>
          <cell r="DQ4">
            <v>0</v>
          </cell>
          <cell r="ED4" t="str">
            <v>SALA DE MEDICAÇAO</v>
          </cell>
        </row>
        <row r="5">
          <cell r="A5" t="str">
            <v>31/07/2020</v>
          </cell>
          <cell r="D5" t="str">
            <v>12955134000900</v>
          </cell>
          <cell r="G5" t="str">
            <v>INSTITUTO DIVA ALVES DO BRASIL</v>
          </cell>
          <cell r="J5" t="str">
            <v>6033075</v>
          </cell>
          <cell r="L5" t="str">
            <v>UPA 24H PARQUE LAFAIETE - DUQUE DE CAXIAS I</v>
          </cell>
          <cell r="P5" t="str">
            <v>0008/2020</v>
          </cell>
          <cell r="T5">
            <v>2020</v>
          </cell>
          <cell r="W5" t="str">
            <v>07</v>
          </cell>
          <cell r="AI5">
            <v>223505</v>
          </cell>
          <cell r="AX5">
            <v>180</v>
          </cell>
          <cell r="BE5" t="str">
            <v/>
          </cell>
          <cell r="BH5" t="str">
            <v>CLT</v>
          </cell>
          <cell r="BK5">
            <v>0</v>
          </cell>
          <cell r="BR5">
            <v>3158.96</v>
          </cell>
          <cell r="CA5">
            <v>0</v>
          </cell>
          <cell r="CD5">
            <v>209</v>
          </cell>
          <cell r="CG5">
            <v>0</v>
          </cell>
          <cell r="CN5">
            <v>0</v>
          </cell>
          <cell r="CS5">
            <v>471</v>
          </cell>
          <cell r="CV5">
            <v>0</v>
          </cell>
          <cell r="CY5">
            <v>1636.7500199999999</v>
          </cell>
          <cell r="DB5">
            <v>1636.7500199999999</v>
          </cell>
          <cell r="DE5">
            <v>0</v>
          </cell>
          <cell r="DJ5">
            <v>1636.7500199999999</v>
          </cell>
          <cell r="DQ5">
            <v>0</v>
          </cell>
          <cell r="ED5" t="str">
            <v>SALA DE OBSERVAÇAO</v>
          </cell>
        </row>
        <row r="6">
          <cell r="A6" t="str">
            <v>31/07/2020</v>
          </cell>
          <cell r="D6" t="str">
            <v>12955134000900</v>
          </cell>
          <cell r="G6" t="str">
            <v>INSTITUTO DIVA ALVES DO BRASIL</v>
          </cell>
          <cell r="J6" t="str">
            <v>6033075</v>
          </cell>
          <cell r="L6" t="str">
            <v>UPA 24H PARQUE LAFAIETE - DUQUE DE CAXIAS I</v>
          </cell>
          <cell r="P6" t="str">
            <v>0008/2020</v>
          </cell>
          <cell r="T6">
            <v>2020</v>
          </cell>
          <cell r="W6" t="str">
            <v>07</v>
          </cell>
          <cell r="AI6">
            <v>422105</v>
          </cell>
          <cell r="AX6">
            <v>180</v>
          </cell>
          <cell r="BE6" t="str">
            <v/>
          </cell>
          <cell r="BH6" t="str">
            <v>CLT</v>
          </cell>
          <cell r="BK6">
            <v>0</v>
          </cell>
          <cell r="BR6">
            <v>1375.01</v>
          </cell>
          <cell r="CA6">
            <v>0</v>
          </cell>
          <cell r="CD6">
            <v>209</v>
          </cell>
          <cell r="CG6">
            <v>0</v>
          </cell>
          <cell r="CN6">
            <v>0</v>
          </cell>
          <cell r="CS6">
            <v>140.87</v>
          </cell>
          <cell r="CV6">
            <v>0</v>
          </cell>
          <cell r="CY6">
            <v>489.52463999999998</v>
          </cell>
          <cell r="DB6">
            <v>489.52463999999998</v>
          </cell>
          <cell r="DE6">
            <v>0</v>
          </cell>
          <cell r="DJ6">
            <v>489.52463999999998</v>
          </cell>
          <cell r="DQ6">
            <v>0</v>
          </cell>
          <cell r="ED6" t="str">
            <v>RECEPÇÃO</v>
          </cell>
        </row>
        <row r="7">
          <cell r="A7" t="str">
            <v>31/07/2020</v>
          </cell>
          <cell r="D7" t="str">
            <v>12955134000900</v>
          </cell>
          <cell r="G7" t="str">
            <v>INSTITUTO DIVA ALVES DO BRASIL</v>
          </cell>
          <cell r="J7" t="str">
            <v>6033075</v>
          </cell>
          <cell r="L7" t="str">
            <v>UPA 24H PARQUE LAFAIETE - DUQUE DE CAXIAS I</v>
          </cell>
          <cell r="P7" t="str">
            <v>0008/2020</v>
          </cell>
          <cell r="T7">
            <v>2020</v>
          </cell>
          <cell r="W7" t="str">
            <v>07</v>
          </cell>
          <cell r="AI7">
            <v>414105</v>
          </cell>
          <cell r="AX7">
            <v>180</v>
          </cell>
          <cell r="BE7" t="str">
            <v/>
          </cell>
          <cell r="BH7" t="str">
            <v>CLT</v>
          </cell>
          <cell r="BK7">
            <v>0</v>
          </cell>
          <cell r="BR7">
            <v>1375.01</v>
          </cell>
          <cell r="CA7">
            <v>0</v>
          </cell>
          <cell r="CD7">
            <v>0</v>
          </cell>
          <cell r="CG7">
            <v>0</v>
          </cell>
          <cell r="CN7">
            <v>1692.54</v>
          </cell>
          <cell r="CS7">
            <v>135.4</v>
          </cell>
          <cell r="CV7">
            <v>0</v>
          </cell>
          <cell r="CY7">
            <v>470.52611999999999</v>
          </cell>
          <cell r="DB7">
            <v>470.52611999999999</v>
          </cell>
          <cell r="DE7">
            <v>0</v>
          </cell>
          <cell r="DJ7">
            <v>470.52611999999999</v>
          </cell>
          <cell r="DQ7">
            <v>0</v>
          </cell>
          <cell r="ED7" t="str">
            <v>ALMOXARIFADO</v>
          </cell>
        </row>
        <row r="8">
          <cell r="A8" t="str">
            <v>31/07/2020</v>
          </cell>
          <cell r="D8" t="str">
            <v>12955134000900</v>
          </cell>
          <cell r="G8" t="str">
            <v>INSTITUTO DIVA ALVES DO BRASIL</v>
          </cell>
          <cell r="J8" t="str">
            <v>6033075</v>
          </cell>
          <cell r="L8" t="str">
            <v>UPA 24H PARQUE LAFAIETE - DUQUE DE CAXIAS I</v>
          </cell>
          <cell r="P8" t="str">
            <v>0008/2020</v>
          </cell>
          <cell r="T8">
            <v>2020</v>
          </cell>
          <cell r="W8" t="str">
            <v>07</v>
          </cell>
          <cell r="AI8">
            <v>411010</v>
          </cell>
          <cell r="AX8">
            <v>180</v>
          </cell>
          <cell r="BE8" t="str">
            <v/>
          </cell>
          <cell r="BH8" t="str">
            <v>CLT</v>
          </cell>
          <cell r="BK8">
            <v>0</v>
          </cell>
          <cell r="BR8">
            <v>1375.01</v>
          </cell>
          <cell r="CA8">
            <v>0</v>
          </cell>
          <cell r="CD8">
            <v>209</v>
          </cell>
          <cell r="CG8">
            <v>0</v>
          </cell>
          <cell r="CN8">
            <v>0</v>
          </cell>
          <cell r="CS8">
            <v>148.28</v>
          </cell>
          <cell r="CV8">
            <v>0</v>
          </cell>
          <cell r="CY8">
            <v>515.29801999999995</v>
          </cell>
          <cell r="DB8">
            <v>515.29801999999995</v>
          </cell>
          <cell r="DE8">
            <v>0</v>
          </cell>
          <cell r="DJ8">
            <v>515.29801999999995</v>
          </cell>
          <cell r="DQ8">
            <v>0</v>
          </cell>
          <cell r="ED8" t="str">
            <v>SALA ADMINISTRATIVA</v>
          </cell>
        </row>
        <row r="9">
          <cell r="A9" t="str">
            <v>31/07/2020</v>
          </cell>
          <cell r="D9" t="str">
            <v>12955134000900</v>
          </cell>
          <cell r="G9" t="str">
            <v>INSTITUTO DIVA ALVES DO BRASIL</v>
          </cell>
          <cell r="J9" t="str">
            <v>6033075</v>
          </cell>
          <cell r="L9" t="str">
            <v>UPA 24H PARQUE LAFAIETE - DUQUE DE CAXIAS I</v>
          </cell>
          <cell r="P9" t="str">
            <v>0008/2020</v>
          </cell>
          <cell r="T9">
            <v>2020</v>
          </cell>
          <cell r="W9" t="str">
            <v>07</v>
          </cell>
          <cell r="AI9">
            <v>414105</v>
          </cell>
          <cell r="AX9">
            <v>180</v>
          </cell>
          <cell r="BE9" t="str">
            <v/>
          </cell>
          <cell r="BH9" t="str">
            <v>CLT</v>
          </cell>
          <cell r="BK9">
            <v>0</v>
          </cell>
          <cell r="BR9">
            <v>1375.01</v>
          </cell>
          <cell r="CA9">
            <v>0</v>
          </cell>
          <cell r="CD9">
            <v>209</v>
          </cell>
          <cell r="CG9">
            <v>0</v>
          </cell>
          <cell r="CN9">
            <v>0</v>
          </cell>
          <cell r="CS9">
            <v>144.85</v>
          </cell>
          <cell r="CV9">
            <v>0</v>
          </cell>
          <cell r="CY9">
            <v>527.38268000000005</v>
          </cell>
          <cell r="DB9">
            <v>527.38268000000005</v>
          </cell>
          <cell r="DE9">
            <v>0</v>
          </cell>
          <cell r="DJ9">
            <v>527.38268000000005</v>
          </cell>
          <cell r="DQ9">
            <v>0</v>
          </cell>
          <cell r="ED9" t="str">
            <v>ALMOXARIFADO</v>
          </cell>
        </row>
        <row r="10">
          <cell r="A10" t="str">
            <v>31/07/2020</v>
          </cell>
          <cell r="D10" t="str">
            <v>12955134000900</v>
          </cell>
          <cell r="G10" t="str">
            <v>INSTITUTO DIVA ALVES DO BRASIL</v>
          </cell>
          <cell r="J10" t="str">
            <v>6033075</v>
          </cell>
          <cell r="L10" t="str">
            <v>UPA 24H PARQUE LAFAIETE - DUQUE DE CAXIAS I</v>
          </cell>
          <cell r="P10" t="str">
            <v>0008/2020</v>
          </cell>
          <cell r="T10">
            <v>2020</v>
          </cell>
          <cell r="W10" t="str">
            <v>07</v>
          </cell>
          <cell r="AI10">
            <v>422105</v>
          </cell>
          <cell r="AX10">
            <v>180</v>
          </cell>
          <cell r="BE10" t="str">
            <v/>
          </cell>
          <cell r="BH10" t="str">
            <v>CLT</v>
          </cell>
          <cell r="BK10">
            <v>0</v>
          </cell>
          <cell r="BR10">
            <v>1375.01</v>
          </cell>
          <cell r="CA10">
            <v>0</v>
          </cell>
          <cell r="CD10">
            <v>209</v>
          </cell>
          <cell r="CG10">
            <v>0</v>
          </cell>
          <cell r="CN10">
            <v>0</v>
          </cell>
          <cell r="CS10">
            <v>157.78</v>
          </cell>
          <cell r="CV10">
            <v>0</v>
          </cell>
          <cell r="CY10">
            <v>548.30496000000005</v>
          </cell>
          <cell r="DB10">
            <v>548.30496000000005</v>
          </cell>
          <cell r="DE10">
            <v>0</v>
          </cell>
          <cell r="DJ10">
            <v>548.30496000000005</v>
          </cell>
          <cell r="DQ10">
            <v>0</v>
          </cell>
          <cell r="ED10" t="str">
            <v>RECEPÇÃO</v>
          </cell>
        </row>
        <row r="11">
          <cell r="A11" t="str">
            <v>31/07/2020</v>
          </cell>
          <cell r="D11" t="str">
            <v>12955134000900</v>
          </cell>
          <cell r="G11" t="str">
            <v>INSTITUTO DIVA ALVES DO BRASIL</v>
          </cell>
          <cell r="J11" t="str">
            <v>6033075</v>
          </cell>
          <cell r="L11" t="str">
            <v>UPA 24H PARQUE LAFAIETE - DUQUE DE CAXIAS I</v>
          </cell>
          <cell r="P11" t="str">
            <v>0008/2020</v>
          </cell>
          <cell r="T11">
            <v>2020</v>
          </cell>
          <cell r="W11" t="str">
            <v>07</v>
          </cell>
          <cell r="AI11">
            <v>422105</v>
          </cell>
          <cell r="AX11">
            <v>180</v>
          </cell>
          <cell r="BE11" t="str">
            <v/>
          </cell>
          <cell r="BH11" t="str">
            <v>CLT</v>
          </cell>
          <cell r="BK11">
            <v>0</v>
          </cell>
          <cell r="BR11">
            <v>1375.01</v>
          </cell>
          <cell r="CA11">
            <v>0</v>
          </cell>
          <cell r="CD11">
            <v>209</v>
          </cell>
          <cell r="CG11">
            <v>0</v>
          </cell>
          <cell r="CN11">
            <v>0</v>
          </cell>
          <cell r="CS11">
            <v>157.78</v>
          </cell>
          <cell r="CV11">
            <v>0</v>
          </cell>
          <cell r="CY11">
            <v>548.30496000000005</v>
          </cell>
          <cell r="DB11">
            <v>548.30496000000005</v>
          </cell>
          <cell r="DE11">
            <v>0</v>
          </cell>
          <cell r="DJ11">
            <v>548.30496000000005</v>
          </cell>
          <cell r="DQ11">
            <v>0</v>
          </cell>
          <cell r="ED11" t="str">
            <v>RECEPÇÃO</v>
          </cell>
        </row>
        <row r="12">
          <cell r="A12" t="str">
            <v>31/07/2020</v>
          </cell>
          <cell r="D12" t="str">
            <v>12955134000900</v>
          </cell>
          <cell r="G12" t="str">
            <v>INSTITUTO DIVA ALVES DO BRASIL</v>
          </cell>
          <cell r="J12" t="str">
            <v>6033075</v>
          </cell>
          <cell r="L12" t="str">
            <v>UPA 24H PARQUE LAFAIETE - DUQUE DE CAXIAS I</v>
          </cell>
          <cell r="P12" t="str">
            <v>0008/2020</v>
          </cell>
          <cell r="T12">
            <v>2020</v>
          </cell>
          <cell r="W12" t="str">
            <v>07</v>
          </cell>
          <cell r="AI12">
            <v>223405</v>
          </cell>
          <cell r="AX12">
            <v>200</v>
          </cell>
          <cell r="BE12" t="str">
            <v/>
          </cell>
          <cell r="BH12" t="str">
            <v>CLT</v>
          </cell>
          <cell r="BK12">
            <v>0</v>
          </cell>
          <cell r="BR12">
            <v>3158.96</v>
          </cell>
          <cell r="CA12">
            <v>0</v>
          </cell>
          <cell r="CD12">
            <v>58.52</v>
          </cell>
          <cell r="CG12">
            <v>0</v>
          </cell>
          <cell r="CN12">
            <v>0</v>
          </cell>
          <cell r="CS12">
            <v>91.1</v>
          </cell>
          <cell r="CV12">
            <v>0</v>
          </cell>
          <cell r="CY12">
            <v>948.87516000000005</v>
          </cell>
          <cell r="DB12">
            <v>948.87516000000005</v>
          </cell>
          <cell r="DE12">
            <v>0</v>
          </cell>
          <cell r="DJ12">
            <v>948.87516000000005</v>
          </cell>
          <cell r="DQ12">
            <v>0</v>
          </cell>
          <cell r="ED12" t="str">
            <v>FARMACIA HOSPITALAR</v>
          </cell>
        </row>
        <row r="13">
          <cell r="A13" t="str">
            <v>31/07/2020</v>
          </cell>
          <cell r="D13" t="str">
            <v>12955134000900</v>
          </cell>
          <cell r="G13" t="str">
            <v>INSTITUTO DIVA ALVES DO BRASIL</v>
          </cell>
          <cell r="J13" t="str">
            <v>6033075</v>
          </cell>
          <cell r="L13" t="str">
            <v>UPA 24H PARQUE LAFAIETE - DUQUE DE CAXIAS I</v>
          </cell>
          <cell r="P13" t="str">
            <v>0008/2020</v>
          </cell>
          <cell r="T13">
            <v>2020</v>
          </cell>
          <cell r="W13" t="str">
            <v>07</v>
          </cell>
          <cell r="AI13">
            <v>251605</v>
          </cell>
          <cell r="AX13">
            <v>150</v>
          </cell>
          <cell r="BE13" t="str">
            <v/>
          </cell>
          <cell r="BH13" t="str">
            <v>CLT</v>
          </cell>
          <cell r="BK13">
            <v>0</v>
          </cell>
          <cell r="BR13">
            <v>3158.96</v>
          </cell>
          <cell r="CA13">
            <v>0</v>
          </cell>
          <cell r="CD13">
            <v>209</v>
          </cell>
          <cell r="CG13">
            <v>0</v>
          </cell>
          <cell r="CN13">
            <v>0</v>
          </cell>
          <cell r="CS13">
            <v>285.08999999999997</v>
          </cell>
          <cell r="CV13">
            <v>0</v>
          </cell>
          <cell r="CY13">
            <v>990.70860000000005</v>
          </cell>
          <cell r="DB13">
            <v>990.70860000000005</v>
          </cell>
          <cell r="DE13">
            <v>0</v>
          </cell>
          <cell r="DJ13">
            <v>990.70860000000005</v>
          </cell>
          <cell r="DQ13">
            <v>0</v>
          </cell>
          <cell r="ED13" t="str">
            <v>SALA DE ATENTIMENTO SOCIAL</v>
          </cell>
        </row>
        <row r="14">
          <cell r="A14" t="str">
            <v>31/07/2020</v>
          </cell>
          <cell r="D14" t="str">
            <v>12955134000900</v>
          </cell>
          <cell r="G14" t="str">
            <v>INSTITUTO DIVA ALVES DO BRASIL</v>
          </cell>
          <cell r="J14" t="str">
            <v>6033075</v>
          </cell>
          <cell r="L14" t="str">
            <v>UPA 24H PARQUE LAFAIETE - DUQUE DE CAXIAS I</v>
          </cell>
          <cell r="P14" t="str">
            <v>0008/2020</v>
          </cell>
          <cell r="T14">
            <v>2020</v>
          </cell>
          <cell r="W14" t="str">
            <v>07</v>
          </cell>
          <cell r="AI14">
            <v>515110</v>
          </cell>
          <cell r="AX14">
            <v>180</v>
          </cell>
          <cell r="BE14" t="str">
            <v/>
          </cell>
          <cell r="BH14" t="str">
            <v>CLT</v>
          </cell>
          <cell r="BK14">
            <v>0</v>
          </cell>
          <cell r="BR14">
            <v>1283.73</v>
          </cell>
          <cell r="CA14">
            <v>0</v>
          </cell>
          <cell r="CD14">
            <v>209</v>
          </cell>
          <cell r="CG14">
            <v>0</v>
          </cell>
          <cell r="CN14">
            <v>0</v>
          </cell>
          <cell r="CS14">
            <v>148.63</v>
          </cell>
          <cell r="CV14">
            <v>0</v>
          </cell>
          <cell r="CY14">
            <v>516.50175999999999</v>
          </cell>
          <cell r="DB14">
            <v>516.50175999999999</v>
          </cell>
          <cell r="DE14">
            <v>0</v>
          </cell>
          <cell r="DJ14">
            <v>516.50175999999999</v>
          </cell>
          <cell r="DQ14">
            <v>0</v>
          </cell>
          <cell r="ED14" t="str">
            <v>ACOLHIMENTO</v>
          </cell>
        </row>
        <row r="15">
          <cell r="A15" t="str">
            <v>31/07/2020</v>
          </cell>
          <cell r="D15" t="str">
            <v>12955134000900</v>
          </cell>
          <cell r="G15" t="str">
            <v>INSTITUTO DIVA ALVES DO BRASIL</v>
          </cell>
          <cell r="J15" t="str">
            <v>6033075</v>
          </cell>
          <cell r="L15" t="str">
            <v>UPA 24H PARQUE LAFAIETE - DUQUE DE CAXIAS I</v>
          </cell>
          <cell r="P15" t="str">
            <v>0008/2020</v>
          </cell>
          <cell r="T15">
            <v>2020</v>
          </cell>
          <cell r="W15" t="str">
            <v>07</v>
          </cell>
          <cell r="AI15">
            <v>223505</v>
          </cell>
          <cell r="AX15">
            <v>180</v>
          </cell>
          <cell r="BE15" t="str">
            <v/>
          </cell>
          <cell r="BH15" t="str">
            <v>CLT</v>
          </cell>
          <cell r="BK15">
            <v>0</v>
          </cell>
          <cell r="BR15">
            <v>3158.96</v>
          </cell>
          <cell r="CA15">
            <v>0</v>
          </cell>
          <cell r="CD15">
            <v>209</v>
          </cell>
          <cell r="CG15">
            <v>0</v>
          </cell>
          <cell r="CN15">
            <v>0</v>
          </cell>
          <cell r="CS15">
            <v>379.46</v>
          </cell>
          <cell r="CV15">
            <v>0</v>
          </cell>
          <cell r="CY15">
            <v>1318.6513</v>
          </cell>
          <cell r="DB15">
            <v>1318.6513</v>
          </cell>
          <cell r="DE15">
            <v>0</v>
          </cell>
          <cell r="DJ15">
            <v>1318.6513</v>
          </cell>
          <cell r="DQ15">
            <v>0</v>
          </cell>
          <cell r="ED15" t="str">
            <v>SALA DE OBSERVAÇAO</v>
          </cell>
        </row>
        <row r="16">
          <cell r="A16" t="str">
            <v>31/07/2020</v>
          </cell>
          <cell r="D16" t="str">
            <v>12955134000900</v>
          </cell>
          <cell r="G16" t="str">
            <v>INSTITUTO DIVA ALVES DO BRASIL</v>
          </cell>
          <cell r="J16" t="str">
            <v>6033075</v>
          </cell>
          <cell r="L16" t="str">
            <v>UPA 24H PARQUE LAFAIETE - DUQUE DE CAXIAS I</v>
          </cell>
          <cell r="P16" t="str">
            <v>0008/2020</v>
          </cell>
          <cell r="T16">
            <v>2020</v>
          </cell>
          <cell r="W16" t="str">
            <v>07</v>
          </cell>
          <cell r="AI16">
            <v>223505</v>
          </cell>
          <cell r="AX16">
            <v>180</v>
          </cell>
          <cell r="BE16" t="str">
            <v/>
          </cell>
          <cell r="BH16" t="str">
            <v>CLT</v>
          </cell>
          <cell r="BK16">
            <v>0</v>
          </cell>
          <cell r="BR16">
            <v>3158.96</v>
          </cell>
          <cell r="CA16">
            <v>0</v>
          </cell>
          <cell r="CD16">
            <v>201.07</v>
          </cell>
          <cell r="CG16">
            <v>0</v>
          </cell>
          <cell r="CN16">
            <v>0</v>
          </cell>
          <cell r="CS16">
            <v>302.37</v>
          </cell>
          <cell r="CV16">
            <v>0</v>
          </cell>
          <cell r="CY16">
            <v>1084.0582199999999</v>
          </cell>
          <cell r="DB16">
            <v>1084.0582199999999</v>
          </cell>
          <cell r="DE16">
            <v>0</v>
          </cell>
          <cell r="DJ16">
            <v>1084.0582199999999</v>
          </cell>
          <cell r="DQ16">
            <v>0</v>
          </cell>
          <cell r="ED16" t="str">
            <v>SALA DE OBSERVAÇAO</v>
          </cell>
        </row>
        <row r="17">
          <cell r="A17" t="str">
            <v>31/07/2020</v>
          </cell>
          <cell r="D17" t="str">
            <v>12955134000900</v>
          </cell>
          <cell r="G17" t="str">
            <v>INSTITUTO DIVA ALVES DO BRASIL</v>
          </cell>
          <cell r="J17" t="str">
            <v>6033075</v>
          </cell>
          <cell r="L17" t="str">
            <v>UPA 24H PARQUE LAFAIETE - DUQUE DE CAXIAS I</v>
          </cell>
          <cell r="P17" t="str">
            <v>0008/2020</v>
          </cell>
          <cell r="T17">
            <v>2020</v>
          </cell>
          <cell r="W17" t="str">
            <v>07</v>
          </cell>
          <cell r="AI17">
            <v>322205</v>
          </cell>
          <cell r="AX17">
            <v>180</v>
          </cell>
          <cell r="BE17" t="str">
            <v/>
          </cell>
          <cell r="BH17" t="str">
            <v>CLT</v>
          </cell>
          <cell r="BK17">
            <v>0</v>
          </cell>
          <cell r="BR17">
            <v>1665.93</v>
          </cell>
          <cell r="CA17">
            <v>0</v>
          </cell>
          <cell r="CD17">
            <v>209</v>
          </cell>
          <cell r="CG17">
            <v>0</v>
          </cell>
          <cell r="CN17">
            <v>0</v>
          </cell>
          <cell r="CS17">
            <v>171.64</v>
          </cell>
          <cell r="CV17">
            <v>0</v>
          </cell>
          <cell r="CY17">
            <v>596.47123999999997</v>
          </cell>
          <cell r="DB17">
            <v>596.47123999999997</v>
          </cell>
          <cell r="DE17">
            <v>0</v>
          </cell>
          <cell r="DJ17">
            <v>596.47123999999997</v>
          </cell>
          <cell r="DQ17">
            <v>0</v>
          </cell>
          <cell r="ED17" t="str">
            <v>SALA DE OBSERVAÇAO</v>
          </cell>
        </row>
        <row r="18">
          <cell r="A18" t="str">
            <v>31/07/2020</v>
          </cell>
          <cell r="D18" t="str">
            <v>12955134000900</v>
          </cell>
          <cell r="G18" t="str">
            <v>INSTITUTO DIVA ALVES DO BRASIL</v>
          </cell>
          <cell r="J18" t="str">
            <v>6033075</v>
          </cell>
          <cell r="L18" t="str">
            <v>UPA 24H PARQUE LAFAIETE - DUQUE DE CAXIAS I</v>
          </cell>
          <cell r="P18" t="str">
            <v>0008/2020</v>
          </cell>
          <cell r="T18">
            <v>2020</v>
          </cell>
          <cell r="W18" t="str">
            <v>07</v>
          </cell>
          <cell r="AI18">
            <v>223505</v>
          </cell>
          <cell r="AX18">
            <v>180</v>
          </cell>
          <cell r="BE18" t="str">
            <v/>
          </cell>
          <cell r="BH18" t="str">
            <v>CLT</v>
          </cell>
          <cell r="BK18">
            <v>0</v>
          </cell>
          <cell r="BR18">
            <v>3158.96</v>
          </cell>
          <cell r="CA18">
            <v>0</v>
          </cell>
          <cell r="CD18">
            <v>0</v>
          </cell>
          <cell r="CG18">
            <v>0</v>
          </cell>
          <cell r="CN18">
            <v>0</v>
          </cell>
          <cell r="CS18">
            <v>0</v>
          </cell>
          <cell r="CV18">
            <v>0</v>
          </cell>
          <cell r="CY18">
            <v>936.29287999999997</v>
          </cell>
          <cell r="DB18">
            <v>936.29287999999997</v>
          </cell>
          <cell r="DE18">
            <v>0</v>
          </cell>
          <cell r="DJ18">
            <v>936.29287999999997</v>
          </cell>
          <cell r="DQ18">
            <v>0</v>
          </cell>
          <cell r="ED18" t="str">
            <v>SALA DE URGENCIA</v>
          </cell>
        </row>
        <row r="19">
          <cell r="A19" t="str">
            <v>31/07/2020</v>
          </cell>
          <cell r="D19" t="str">
            <v>12955134000900</v>
          </cell>
          <cell r="G19" t="str">
            <v>INSTITUTO DIVA ALVES DO BRASIL</v>
          </cell>
          <cell r="J19" t="str">
            <v>6033075</v>
          </cell>
          <cell r="L19" t="str">
            <v>UPA 24H PARQUE LAFAIETE - DUQUE DE CAXIAS I</v>
          </cell>
          <cell r="P19" t="str">
            <v>0008/2020</v>
          </cell>
          <cell r="T19">
            <v>2020</v>
          </cell>
          <cell r="W19" t="str">
            <v>07</v>
          </cell>
          <cell r="AI19">
            <v>322205</v>
          </cell>
          <cell r="AX19">
            <v>180</v>
          </cell>
          <cell r="BE19" t="str">
            <v/>
          </cell>
          <cell r="BH19" t="str">
            <v>CLT</v>
          </cell>
          <cell r="BK19">
            <v>0</v>
          </cell>
          <cell r="BR19">
            <v>1665.93</v>
          </cell>
          <cell r="CA19">
            <v>0</v>
          </cell>
          <cell r="CD19">
            <v>202.03</v>
          </cell>
          <cell r="CG19">
            <v>0</v>
          </cell>
          <cell r="CN19">
            <v>0</v>
          </cell>
          <cell r="CS19">
            <v>167.86</v>
          </cell>
          <cell r="CV19">
            <v>0</v>
          </cell>
          <cell r="CY19">
            <v>607.35494000000006</v>
          </cell>
          <cell r="DB19">
            <v>607.35494000000006</v>
          </cell>
          <cell r="DE19">
            <v>0</v>
          </cell>
          <cell r="DJ19">
            <v>607.35494000000006</v>
          </cell>
          <cell r="DQ19">
            <v>0</v>
          </cell>
          <cell r="ED19" t="str">
            <v>SALA DE SUTURA/CURATIVO</v>
          </cell>
        </row>
        <row r="20">
          <cell r="A20" t="str">
            <v>31/07/2020</v>
          </cell>
          <cell r="D20" t="str">
            <v>12955134000900</v>
          </cell>
          <cell r="G20" t="str">
            <v>INSTITUTO DIVA ALVES DO BRASIL</v>
          </cell>
          <cell r="J20" t="str">
            <v>6033075</v>
          </cell>
          <cell r="L20" t="str">
            <v>UPA 24H PARQUE LAFAIETE - DUQUE DE CAXIAS I</v>
          </cell>
          <cell r="P20" t="str">
            <v>0008/2020</v>
          </cell>
          <cell r="T20">
            <v>2020</v>
          </cell>
          <cell r="W20" t="str">
            <v>07</v>
          </cell>
          <cell r="AI20">
            <v>322205</v>
          </cell>
          <cell r="AX20">
            <v>180</v>
          </cell>
          <cell r="BE20" t="str">
            <v/>
          </cell>
          <cell r="BH20" t="str">
            <v>CLT</v>
          </cell>
          <cell r="BK20">
            <v>0</v>
          </cell>
          <cell r="BR20">
            <v>1665.93</v>
          </cell>
          <cell r="CA20">
            <v>0</v>
          </cell>
          <cell r="CD20">
            <v>209</v>
          </cell>
          <cell r="CG20">
            <v>0</v>
          </cell>
          <cell r="CN20">
            <v>0</v>
          </cell>
          <cell r="CS20">
            <v>248.75</v>
          </cell>
          <cell r="CV20">
            <v>0</v>
          </cell>
          <cell r="CY20">
            <v>864.41042000000004</v>
          </cell>
          <cell r="DB20">
            <v>864.41042000000004</v>
          </cell>
          <cell r="DE20">
            <v>0</v>
          </cell>
          <cell r="DJ20">
            <v>864.41042000000004</v>
          </cell>
          <cell r="DQ20">
            <v>0</v>
          </cell>
          <cell r="ED20" t="str">
            <v>SALA DE MEDICAÇAO</v>
          </cell>
        </row>
        <row r="21">
          <cell r="A21" t="str">
            <v>31/07/2020</v>
          </cell>
          <cell r="D21" t="str">
            <v>12955134000900</v>
          </cell>
          <cell r="G21" t="str">
            <v>INSTITUTO DIVA ALVES DO BRASIL</v>
          </cell>
          <cell r="J21" t="str">
            <v>6033075</v>
          </cell>
          <cell r="L21" t="str">
            <v>UPA 24H PARQUE LAFAIETE - DUQUE DE CAXIAS I</v>
          </cell>
          <cell r="P21" t="str">
            <v>0008/2020</v>
          </cell>
          <cell r="T21">
            <v>2020</v>
          </cell>
          <cell r="W21" t="str">
            <v>07</v>
          </cell>
          <cell r="AI21">
            <v>322205</v>
          </cell>
          <cell r="AX21">
            <v>180</v>
          </cell>
          <cell r="BE21" t="str">
            <v/>
          </cell>
          <cell r="BH21" t="str">
            <v>CLT</v>
          </cell>
          <cell r="BK21">
            <v>0</v>
          </cell>
          <cell r="BR21">
            <v>1665.93</v>
          </cell>
          <cell r="CA21">
            <v>0</v>
          </cell>
          <cell r="CD21">
            <v>209</v>
          </cell>
          <cell r="CG21">
            <v>0</v>
          </cell>
          <cell r="CN21">
            <v>0</v>
          </cell>
          <cell r="CS21">
            <v>190.78</v>
          </cell>
          <cell r="CV21">
            <v>0</v>
          </cell>
          <cell r="CY21">
            <v>662.96605999999997</v>
          </cell>
          <cell r="DB21">
            <v>662.96605999999997</v>
          </cell>
          <cell r="DE21">
            <v>0</v>
          </cell>
          <cell r="DJ21">
            <v>662.96605999999997</v>
          </cell>
          <cell r="DQ21">
            <v>0</v>
          </cell>
          <cell r="ED21" t="str">
            <v>SALA DE OBSERVAÇAO</v>
          </cell>
        </row>
        <row r="22">
          <cell r="A22" t="str">
            <v>31/07/2020</v>
          </cell>
          <cell r="D22" t="str">
            <v>12955134000900</v>
          </cell>
          <cell r="G22" t="str">
            <v>INSTITUTO DIVA ALVES DO BRASIL</v>
          </cell>
          <cell r="J22" t="str">
            <v>6033075</v>
          </cell>
          <cell r="L22" t="str">
            <v>UPA 24H PARQUE LAFAIETE - DUQUE DE CAXIAS I</v>
          </cell>
          <cell r="P22" t="str">
            <v>0008/2020</v>
          </cell>
          <cell r="T22">
            <v>2020</v>
          </cell>
          <cell r="W22" t="str">
            <v>07</v>
          </cell>
          <cell r="AI22">
            <v>322205</v>
          </cell>
          <cell r="AX22">
            <v>180</v>
          </cell>
          <cell r="BE22" t="str">
            <v/>
          </cell>
          <cell r="BH22" t="str">
            <v>CLT</v>
          </cell>
          <cell r="BK22">
            <v>0</v>
          </cell>
          <cell r="BR22">
            <v>1665.93</v>
          </cell>
          <cell r="CA22">
            <v>0</v>
          </cell>
          <cell r="CD22">
            <v>209</v>
          </cell>
          <cell r="CG22">
            <v>0</v>
          </cell>
          <cell r="CN22">
            <v>0</v>
          </cell>
          <cell r="CS22">
            <v>208</v>
          </cell>
          <cell r="CV22">
            <v>0</v>
          </cell>
          <cell r="CY22">
            <v>722.81111999999996</v>
          </cell>
          <cell r="DB22">
            <v>722.81111999999996</v>
          </cell>
          <cell r="DE22">
            <v>0</v>
          </cell>
          <cell r="DJ22">
            <v>722.81111999999996</v>
          </cell>
          <cell r="DQ22">
            <v>0</v>
          </cell>
          <cell r="ED22" t="str">
            <v>SALA DE MEDICAÇAO</v>
          </cell>
        </row>
        <row r="23">
          <cell r="A23" t="str">
            <v>31/07/2020</v>
          </cell>
          <cell r="D23" t="str">
            <v>12955134000900</v>
          </cell>
          <cell r="G23" t="str">
            <v>INSTITUTO DIVA ALVES DO BRASIL</v>
          </cell>
          <cell r="J23" t="str">
            <v>6033075</v>
          </cell>
          <cell r="L23" t="str">
            <v>UPA 24H PARQUE LAFAIETE - DUQUE DE CAXIAS I</v>
          </cell>
          <cell r="P23" t="str">
            <v>0008/2020</v>
          </cell>
          <cell r="T23">
            <v>2020</v>
          </cell>
          <cell r="W23" t="str">
            <v>07</v>
          </cell>
          <cell r="AI23">
            <v>322205</v>
          </cell>
          <cell r="AX23">
            <v>180</v>
          </cell>
          <cell r="BE23" t="str">
            <v/>
          </cell>
          <cell r="BH23" t="str">
            <v>CLT</v>
          </cell>
          <cell r="BK23">
            <v>0</v>
          </cell>
          <cell r="BR23">
            <v>1665.93</v>
          </cell>
          <cell r="CA23">
            <v>0</v>
          </cell>
          <cell r="CD23">
            <v>209</v>
          </cell>
          <cell r="CG23">
            <v>0</v>
          </cell>
          <cell r="CN23">
            <v>0</v>
          </cell>
          <cell r="CS23">
            <v>173.56</v>
          </cell>
          <cell r="CV23">
            <v>0</v>
          </cell>
          <cell r="CY23">
            <v>603.12099999999998</v>
          </cell>
          <cell r="DB23">
            <v>603.12099999999998</v>
          </cell>
          <cell r="DE23">
            <v>0</v>
          </cell>
          <cell r="DJ23">
            <v>603.12099999999998</v>
          </cell>
          <cell r="DQ23">
            <v>0</v>
          </cell>
          <cell r="ED23" t="str">
            <v>SALA DE OBSERVAÇAO</v>
          </cell>
        </row>
        <row r="24">
          <cell r="A24" t="str">
            <v>31/07/2020</v>
          </cell>
          <cell r="D24" t="str">
            <v>12955134000900</v>
          </cell>
          <cell r="G24" t="str">
            <v>INSTITUTO DIVA ALVES DO BRASIL</v>
          </cell>
          <cell r="J24" t="str">
            <v>6033075</v>
          </cell>
          <cell r="L24" t="str">
            <v>UPA 24H PARQUE LAFAIETE - DUQUE DE CAXIAS I</v>
          </cell>
          <cell r="P24" t="str">
            <v>0008/2020</v>
          </cell>
          <cell r="T24">
            <v>2020</v>
          </cell>
          <cell r="W24" t="str">
            <v>07</v>
          </cell>
          <cell r="AI24">
            <v>322205</v>
          </cell>
          <cell r="AX24">
            <v>180</v>
          </cell>
          <cell r="BE24" t="str">
            <v/>
          </cell>
          <cell r="BH24" t="str">
            <v>CLT</v>
          </cell>
          <cell r="BK24">
            <v>0</v>
          </cell>
          <cell r="BR24">
            <v>1665.93</v>
          </cell>
          <cell r="CA24">
            <v>0</v>
          </cell>
          <cell r="CD24">
            <v>209</v>
          </cell>
          <cell r="CG24">
            <v>0</v>
          </cell>
          <cell r="CN24">
            <v>0</v>
          </cell>
          <cell r="CS24">
            <v>174.11</v>
          </cell>
          <cell r="CV24">
            <v>0</v>
          </cell>
          <cell r="CY24">
            <v>629.05561999999998</v>
          </cell>
          <cell r="DB24">
            <v>629.05561999999998</v>
          </cell>
          <cell r="DE24">
            <v>0</v>
          </cell>
          <cell r="DJ24">
            <v>629.05561999999998</v>
          </cell>
          <cell r="DQ24">
            <v>0</v>
          </cell>
          <cell r="ED24" t="str">
            <v>SALA DE MEDICAÇAO</v>
          </cell>
        </row>
        <row r="25">
          <cell r="A25" t="str">
            <v>31/07/2020</v>
          </cell>
          <cell r="D25" t="str">
            <v>12955134000900</v>
          </cell>
          <cell r="G25" t="str">
            <v>INSTITUTO DIVA ALVES DO BRASIL</v>
          </cell>
          <cell r="J25" t="str">
            <v>6033075</v>
          </cell>
          <cell r="L25" t="str">
            <v>UPA 24H PARQUE LAFAIETE - DUQUE DE CAXIAS I</v>
          </cell>
          <cell r="P25" t="str">
            <v>0008/2020</v>
          </cell>
          <cell r="T25">
            <v>2020</v>
          </cell>
          <cell r="W25" t="str">
            <v>07</v>
          </cell>
          <cell r="AI25">
            <v>322205</v>
          </cell>
          <cell r="AX25">
            <v>180</v>
          </cell>
          <cell r="BE25" t="str">
            <v/>
          </cell>
          <cell r="BH25" t="str">
            <v>CLT</v>
          </cell>
          <cell r="BK25">
            <v>0</v>
          </cell>
          <cell r="BR25">
            <v>1665.93</v>
          </cell>
          <cell r="CA25">
            <v>0</v>
          </cell>
          <cell r="CD25">
            <v>209</v>
          </cell>
          <cell r="CG25">
            <v>0</v>
          </cell>
          <cell r="CN25">
            <v>0</v>
          </cell>
          <cell r="CS25">
            <v>171.64</v>
          </cell>
          <cell r="CV25">
            <v>0</v>
          </cell>
          <cell r="CY25">
            <v>596.47123999999997</v>
          </cell>
          <cell r="DB25">
            <v>596.47123999999997</v>
          </cell>
          <cell r="DE25">
            <v>0</v>
          </cell>
          <cell r="DJ25">
            <v>596.47123999999997</v>
          </cell>
          <cell r="DQ25">
            <v>0</v>
          </cell>
          <cell r="ED25" t="str">
            <v>SALA DE SUTURA/CURATIVO</v>
          </cell>
        </row>
        <row r="26">
          <cell r="A26" t="str">
            <v>31/07/2020</v>
          </cell>
          <cell r="D26" t="str">
            <v>12955134000900</v>
          </cell>
          <cell r="G26" t="str">
            <v>INSTITUTO DIVA ALVES DO BRASIL</v>
          </cell>
          <cell r="J26" t="str">
            <v>6033075</v>
          </cell>
          <cell r="L26" t="str">
            <v>UPA 24H PARQUE LAFAIETE - DUQUE DE CAXIAS I</v>
          </cell>
          <cell r="P26" t="str">
            <v>0008/2020</v>
          </cell>
          <cell r="T26">
            <v>2020</v>
          </cell>
          <cell r="W26" t="str">
            <v>07</v>
          </cell>
          <cell r="AI26">
            <v>322205</v>
          </cell>
          <cell r="AX26">
            <v>180</v>
          </cell>
          <cell r="BE26" t="str">
            <v/>
          </cell>
          <cell r="BH26" t="str">
            <v>CLT</v>
          </cell>
          <cell r="BK26">
            <v>0</v>
          </cell>
          <cell r="BR26">
            <v>1665.93</v>
          </cell>
          <cell r="CA26">
            <v>518.15</v>
          </cell>
          <cell r="CD26">
            <v>27.87</v>
          </cell>
          <cell r="CG26">
            <v>0</v>
          </cell>
          <cell r="CN26">
            <v>0</v>
          </cell>
          <cell r="CS26">
            <v>226.81</v>
          </cell>
          <cell r="CV26">
            <v>0</v>
          </cell>
          <cell r="CY26">
            <v>849.94330000000002</v>
          </cell>
          <cell r="DB26">
            <v>849.94330000000002</v>
          </cell>
          <cell r="DE26">
            <v>0</v>
          </cell>
          <cell r="DJ26">
            <v>849.94330000000002</v>
          </cell>
          <cell r="DQ26">
            <v>2072.61</v>
          </cell>
          <cell r="ED26" t="str">
            <v>SALA DE URGENCIA</v>
          </cell>
        </row>
        <row r="27">
          <cell r="A27" t="str">
            <v>31/07/2020</v>
          </cell>
          <cell r="D27" t="str">
            <v>12955134000900</v>
          </cell>
          <cell r="G27" t="str">
            <v>INSTITUTO DIVA ALVES DO BRASIL</v>
          </cell>
          <cell r="J27" t="str">
            <v>6033075</v>
          </cell>
          <cell r="L27" t="str">
            <v>UPA 24H PARQUE LAFAIETE - DUQUE DE CAXIAS I</v>
          </cell>
          <cell r="P27" t="str">
            <v>0008/2020</v>
          </cell>
          <cell r="T27">
            <v>2020</v>
          </cell>
          <cell r="W27" t="str">
            <v>07</v>
          </cell>
          <cell r="AI27">
            <v>322205</v>
          </cell>
          <cell r="AX27">
            <v>180</v>
          </cell>
          <cell r="BE27" t="str">
            <v/>
          </cell>
          <cell r="BH27" t="str">
            <v>CLT</v>
          </cell>
          <cell r="BK27">
            <v>0</v>
          </cell>
          <cell r="BR27">
            <v>1665.93</v>
          </cell>
          <cell r="CA27">
            <v>0</v>
          </cell>
          <cell r="CD27">
            <v>209</v>
          </cell>
          <cell r="CG27">
            <v>0</v>
          </cell>
          <cell r="CN27">
            <v>0</v>
          </cell>
          <cell r="CS27">
            <v>265.39999999999998</v>
          </cell>
          <cell r="CV27">
            <v>0</v>
          </cell>
          <cell r="CY27">
            <v>922.29280000000006</v>
          </cell>
          <cell r="DB27">
            <v>922.29280000000006</v>
          </cell>
          <cell r="DE27">
            <v>0</v>
          </cell>
          <cell r="DJ27">
            <v>922.29280000000006</v>
          </cell>
          <cell r="DQ27">
            <v>0</v>
          </cell>
          <cell r="ED27" t="str">
            <v>SALA DE OBSERVAÇÃO PEDIATRICA</v>
          </cell>
        </row>
        <row r="28">
          <cell r="A28" t="str">
            <v>31/07/2020</v>
          </cell>
          <cell r="D28" t="str">
            <v>12955134000900</v>
          </cell>
          <cell r="G28" t="str">
            <v>INSTITUTO DIVA ALVES DO BRASIL</v>
          </cell>
          <cell r="J28" t="str">
            <v>6033075</v>
          </cell>
          <cell r="L28" t="str">
            <v>UPA 24H PARQUE LAFAIETE - DUQUE DE CAXIAS I</v>
          </cell>
          <cell r="P28" t="str">
            <v>0008/2020</v>
          </cell>
          <cell r="T28">
            <v>2020</v>
          </cell>
          <cell r="W28" t="str">
            <v>07</v>
          </cell>
          <cell r="AI28">
            <v>322205</v>
          </cell>
          <cell r="AX28">
            <v>180</v>
          </cell>
          <cell r="BE28" t="str">
            <v/>
          </cell>
          <cell r="BH28" t="str">
            <v>CLT</v>
          </cell>
          <cell r="BK28">
            <v>0</v>
          </cell>
          <cell r="BR28">
            <v>1665.93</v>
          </cell>
          <cell r="CA28">
            <v>43.39</v>
          </cell>
          <cell r="CD28">
            <v>90.57</v>
          </cell>
          <cell r="CG28">
            <v>0</v>
          </cell>
          <cell r="CN28">
            <v>0</v>
          </cell>
          <cell r="CS28">
            <v>155.69999999999999</v>
          </cell>
          <cell r="CV28">
            <v>0</v>
          </cell>
          <cell r="CY28">
            <v>541.07140000000004</v>
          </cell>
          <cell r="DB28">
            <v>541.07140000000004</v>
          </cell>
          <cell r="DE28">
            <v>0</v>
          </cell>
          <cell r="DJ28">
            <v>541.07140000000004</v>
          </cell>
          <cell r="DQ28">
            <v>173.55</v>
          </cell>
          <cell r="ED28" t="str">
            <v>SALA DE MEDICAÇAO</v>
          </cell>
        </row>
        <row r="29">
          <cell r="A29" t="str">
            <v>31/07/2020</v>
          </cell>
          <cell r="D29" t="str">
            <v>12955134000900</v>
          </cell>
          <cell r="G29" t="str">
            <v>INSTITUTO DIVA ALVES DO BRASIL</v>
          </cell>
          <cell r="J29" t="str">
            <v>6033075</v>
          </cell>
          <cell r="L29" t="str">
            <v>UPA 24H PARQUE LAFAIETE - DUQUE DE CAXIAS I</v>
          </cell>
          <cell r="P29" t="str">
            <v>0008/2020</v>
          </cell>
          <cell r="T29">
            <v>2020</v>
          </cell>
          <cell r="W29" t="str">
            <v>07</v>
          </cell>
          <cell r="AI29">
            <v>322205</v>
          </cell>
          <cell r="AX29">
            <v>180</v>
          </cell>
          <cell r="BE29" t="str">
            <v/>
          </cell>
          <cell r="BH29" t="str">
            <v>CLT</v>
          </cell>
          <cell r="BK29">
            <v>0</v>
          </cell>
          <cell r="BR29">
            <v>1665.93</v>
          </cell>
          <cell r="CA29">
            <v>0</v>
          </cell>
          <cell r="CD29">
            <v>209</v>
          </cell>
          <cell r="CG29">
            <v>0</v>
          </cell>
          <cell r="CN29">
            <v>0</v>
          </cell>
          <cell r="CS29">
            <v>172.74</v>
          </cell>
          <cell r="CV29">
            <v>0</v>
          </cell>
          <cell r="CY29">
            <v>624.31849999999997</v>
          </cell>
          <cell r="DB29">
            <v>624.31849999999997</v>
          </cell>
          <cell r="DE29">
            <v>0</v>
          </cell>
          <cell r="DJ29">
            <v>624.31849999999997</v>
          </cell>
          <cell r="DQ29">
            <v>0</v>
          </cell>
          <cell r="ED29" t="str">
            <v>SALA DE URGENCIA</v>
          </cell>
        </row>
        <row r="30">
          <cell r="A30" t="str">
            <v>31/07/2020</v>
          </cell>
          <cell r="D30" t="str">
            <v>12955134000900</v>
          </cell>
          <cell r="G30" t="str">
            <v>INSTITUTO DIVA ALVES DO BRASIL</v>
          </cell>
          <cell r="J30" t="str">
            <v>6033075</v>
          </cell>
          <cell r="L30" t="str">
            <v>UPA 24H PARQUE LAFAIETE - DUQUE DE CAXIAS I</v>
          </cell>
          <cell r="P30" t="str">
            <v>0008/2020</v>
          </cell>
          <cell r="T30">
            <v>2020</v>
          </cell>
          <cell r="W30" t="str">
            <v>07</v>
          </cell>
          <cell r="AI30">
            <v>223505</v>
          </cell>
          <cell r="AX30">
            <v>180</v>
          </cell>
          <cell r="BE30" t="str">
            <v/>
          </cell>
          <cell r="BH30" t="str">
            <v>CLT</v>
          </cell>
          <cell r="BK30">
            <v>0</v>
          </cell>
          <cell r="BR30">
            <v>3158.96</v>
          </cell>
          <cell r="CA30">
            <v>0</v>
          </cell>
          <cell r="CD30">
            <v>83.6</v>
          </cell>
          <cell r="CG30">
            <v>0</v>
          </cell>
          <cell r="CN30">
            <v>0</v>
          </cell>
          <cell r="CS30">
            <v>273.7</v>
          </cell>
          <cell r="CV30">
            <v>0</v>
          </cell>
          <cell r="CY30">
            <v>1068.2122199999999</v>
          </cell>
          <cell r="DB30">
            <v>1068.2122199999999</v>
          </cell>
          <cell r="DE30">
            <v>0</v>
          </cell>
          <cell r="DJ30">
            <v>1068.2122199999999</v>
          </cell>
          <cell r="DQ30">
            <v>0</v>
          </cell>
          <cell r="ED30" t="str">
            <v>SALA DE URGENCIA</v>
          </cell>
        </row>
        <row r="31">
          <cell r="A31" t="str">
            <v>31/07/2020</v>
          </cell>
          <cell r="D31" t="str">
            <v>12955134000900</v>
          </cell>
          <cell r="G31" t="str">
            <v>INSTITUTO DIVA ALVES DO BRASIL</v>
          </cell>
          <cell r="J31" t="str">
            <v>6033075</v>
          </cell>
          <cell r="L31" t="str">
            <v>UPA 24H PARQUE LAFAIETE - DUQUE DE CAXIAS I</v>
          </cell>
          <cell r="P31" t="str">
            <v>0008/2020</v>
          </cell>
          <cell r="T31">
            <v>2020</v>
          </cell>
          <cell r="W31" t="str">
            <v>07</v>
          </cell>
          <cell r="AI31">
            <v>322205</v>
          </cell>
          <cell r="AX31">
            <v>180</v>
          </cell>
          <cell r="BE31" t="str">
            <v/>
          </cell>
          <cell r="BH31" t="str">
            <v>CLT</v>
          </cell>
          <cell r="BK31">
            <v>0</v>
          </cell>
          <cell r="BR31">
            <v>1665.93</v>
          </cell>
          <cell r="CA31">
            <v>0</v>
          </cell>
          <cell r="CD31">
            <v>209</v>
          </cell>
          <cell r="CG31">
            <v>0</v>
          </cell>
          <cell r="CN31">
            <v>0</v>
          </cell>
          <cell r="CS31">
            <v>165.9</v>
          </cell>
          <cell r="CV31">
            <v>0</v>
          </cell>
          <cell r="CY31">
            <v>576.52473999999995</v>
          </cell>
          <cell r="DB31">
            <v>576.52473999999995</v>
          </cell>
          <cell r="DE31">
            <v>0</v>
          </cell>
          <cell r="DJ31">
            <v>576.52473999999995</v>
          </cell>
          <cell r="DQ31">
            <v>0</v>
          </cell>
          <cell r="ED31" t="str">
            <v>SALA DE URGENCIA</v>
          </cell>
        </row>
        <row r="32">
          <cell r="A32" t="str">
            <v>31/07/2020</v>
          </cell>
          <cell r="D32" t="str">
            <v>12955134000900</v>
          </cell>
          <cell r="G32" t="str">
            <v>INSTITUTO DIVA ALVES DO BRASIL</v>
          </cell>
          <cell r="J32" t="str">
            <v>6033075</v>
          </cell>
          <cell r="L32" t="str">
            <v>UPA 24H PARQUE LAFAIETE - DUQUE DE CAXIAS I</v>
          </cell>
          <cell r="P32" t="str">
            <v>0008/2020</v>
          </cell>
          <cell r="T32">
            <v>2020</v>
          </cell>
          <cell r="W32" t="str">
            <v>07</v>
          </cell>
          <cell r="AI32">
            <v>223505</v>
          </cell>
          <cell r="AX32">
            <v>180</v>
          </cell>
          <cell r="BE32" t="str">
            <v/>
          </cell>
          <cell r="BH32" t="str">
            <v>CLT</v>
          </cell>
          <cell r="BK32">
            <v>0</v>
          </cell>
          <cell r="BR32">
            <v>3158.96</v>
          </cell>
          <cell r="CA32">
            <v>1181.9100000000001</v>
          </cell>
          <cell r="CD32">
            <v>0</v>
          </cell>
          <cell r="CG32">
            <v>0</v>
          </cell>
          <cell r="CN32">
            <v>0</v>
          </cell>
          <cell r="CS32">
            <v>405.46</v>
          </cell>
          <cell r="CV32">
            <v>0</v>
          </cell>
          <cell r="CY32">
            <v>1433.0010400000001</v>
          </cell>
          <cell r="DB32">
            <v>1433.0010400000001</v>
          </cell>
          <cell r="DE32">
            <v>0</v>
          </cell>
          <cell r="DJ32">
            <v>1433.0010400000001</v>
          </cell>
          <cell r="DQ32">
            <v>4727.6499999999996</v>
          </cell>
          <cell r="ED32" t="str">
            <v>CLASSIFICAÇÃO DE RISCO</v>
          </cell>
        </row>
        <row r="33">
          <cell r="A33" t="str">
            <v>31/07/2020</v>
          </cell>
          <cell r="D33" t="str">
            <v>12955134000900</v>
          </cell>
          <cell r="G33" t="str">
            <v>INSTITUTO DIVA ALVES DO BRASIL</v>
          </cell>
          <cell r="J33" t="str">
            <v>6033075</v>
          </cell>
          <cell r="L33" t="str">
            <v>UPA 24H PARQUE LAFAIETE - DUQUE DE CAXIAS I</v>
          </cell>
          <cell r="P33" t="str">
            <v>0008/2020</v>
          </cell>
          <cell r="T33">
            <v>2020</v>
          </cell>
          <cell r="W33" t="str">
            <v>07</v>
          </cell>
          <cell r="AI33">
            <v>514320</v>
          </cell>
          <cell r="AX33">
            <v>180</v>
          </cell>
          <cell r="BE33" t="str">
            <v/>
          </cell>
          <cell r="BH33" t="str">
            <v>CLT</v>
          </cell>
          <cell r="BK33">
            <v>0</v>
          </cell>
          <cell r="BR33">
            <v>1238.1099999999999</v>
          </cell>
          <cell r="CA33">
            <v>0</v>
          </cell>
          <cell r="CD33">
            <v>209</v>
          </cell>
          <cell r="CG33">
            <v>0</v>
          </cell>
          <cell r="CN33">
            <v>0</v>
          </cell>
          <cell r="CS33">
            <v>144.06</v>
          </cell>
          <cell r="CV33">
            <v>0</v>
          </cell>
          <cell r="CY33">
            <v>500.60849999999999</v>
          </cell>
          <cell r="DB33">
            <v>500.60849999999999</v>
          </cell>
          <cell r="DE33">
            <v>0</v>
          </cell>
          <cell r="DJ33">
            <v>500.60849999999999</v>
          </cell>
          <cell r="DQ33">
            <v>0</v>
          </cell>
          <cell r="ED33" t="str">
            <v>HIGIENIZAÇAO</v>
          </cell>
        </row>
        <row r="34">
          <cell r="A34" t="str">
            <v>31/07/2020</v>
          </cell>
          <cell r="D34" t="str">
            <v>12955134000900</v>
          </cell>
          <cell r="G34" t="str">
            <v>INSTITUTO DIVA ALVES DO BRASIL</v>
          </cell>
          <cell r="J34" t="str">
            <v>6033075</v>
          </cell>
          <cell r="L34" t="str">
            <v>UPA 24H PARQUE LAFAIETE - DUQUE DE CAXIAS I</v>
          </cell>
          <cell r="P34" t="str">
            <v>0008/2020</v>
          </cell>
          <cell r="T34">
            <v>2020</v>
          </cell>
          <cell r="W34" t="str">
            <v>07</v>
          </cell>
          <cell r="AI34">
            <v>414105</v>
          </cell>
          <cell r="AX34">
            <v>180</v>
          </cell>
          <cell r="BE34" t="str">
            <v/>
          </cell>
          <cell r="BH34" t="str">
            <v>CLT</v>
          </cell>
          <cell r="BK34">
            <v>0</v>
          </cell>
          <cell r="BR34">
            <v>1375.01</v>
          </cell>
          <cell r="CA34">
            <v>0</v>
          </cell>
          <cell r="CD34">
            <v>209</v>
          </cell>
          <cell r="CG34">
            <v>0</v>
          </cell>
          <cell r="CN34">
            <v>0</v>
          </cell>
          <cell r="CS34">
            <v>161.01</v>
          </cell>
          <cell r="CV34">
            <v>0</v>
          </cell>
          <cell r="CY34">
            <v>559.54172000000005</v>
          </cell>
          <cell r="DB34">
            <v>559.54172000000005</v>
          </cell>
          <cell r="DE34">
            <v>0</v>
          </cell>
          <cell r="DJ34">
            <v>559.54172000000005</v>
          </cell>
          <cell r="DQ34">
            <v>0</v>
          </cell>
          <cell r="ED34" t="str">
            <v>ALMOXARIFADO</v>
          </cell>
        </row>
        <row r="35">
          <cell r="A35" t="str">
            <v>31/07/2020</v>
          </cell>
          <cell r="D35" t="str">
            <v>12955134000900</v>
          </cell>
          <cell r="G35" t="str">
            <v>INSTITUTO DIVA ALVES DO BRASIL</v>
          </cell>
          <cell r="J35" t="str">
            <v>6033075</v>
          </cell>
          <cell r="L35" t="str">
            <v>UPA 24H PARQUE LAFAIETE - DUQUE DE CAXIAS I</v>
          </cell>
          <cell r="P35" t="str">
            <v>0008/2020</v>
          </cell>
          <cell r="T35">
            <v>2020</v>
          </cell>
          <cell r="W35" t="str">
            <v>07</v>
          </cell>
          <cell r="AI35">
            <v>411010</v>
          </cell>
          <cell r="AX35">
            <v>180</v>
          </cell>
          <cell r="BE35" t="str">
            <v/>
          </cell>
          <cell r="BH35" t="str">
            <v>CLT</v>
          </cell>
          <cell r="BK35">
            <v>0</v>
          </cell>
          <cell r="BR35">
            <v>1375.01</v>
          </cell>
          <cell r="CA35">
            <v>0</v>
          </cell>
          <cell r="CD35">
            <v>209</v>
          </cell>
          <cell r="CG35">
            <v>0</v>
          </cell>
          <cell r="CN35">
            <v>0</v>
          </cell>
          <cell r="CS35">
            <v>146.66999999999999</v>
          </cell>
          <cell r="CV35">
            <v>0</v>
          </cell>
          <cell r="CY35">
            <v>509.67964000000001</v>
          </cell>
          <cell r="DB35">
            <v>509.67964000000001</v>
          </cell>
          <cell r="DE35">
            <v>0</v>
          </cell>
          <cell r="DJ35">
            <v>509.67964000000001</v>
          </cell>
          <cell r="DQ35">
            <v>0</v>
          </cell>
          <cell r="ED35" t="str">
            <v>SALA ADMINISTRATIVA</v>
          </cell>
        </row>
        <row r="36">
          <cell r="A36" t="str">
            <v>31/07/2020</v>
          </cell>
          <cell r="D36" t="str">
            <v>12955134000900</v>
          </cell>
          <cell r="G36" t="str">
            <v>INSTITUTO DIVA ALVES DO BRASIL</v>
          </cell>
          <cell r="J36" t="str">
            <v>6033075</v>
          </cell>
          <cell r="L36" t="str">
            <v>UPA 24H PARQUE LAFAIETE - DUQUE DE CAXIAS I</v>
          </cell>
          <cell r="P36" t="str">
            <v>0008/2020</v>
          </cell>
          <cell r="T36">
            <v>2020</v>
          </cell>
          <cell r="W36" t="str">
            <v>07</v>
          </cell>
          <cell r="AI36">
            <v>514320</v>
          </cell>
          <cell r="AX36">
            <v>180</v>
          </cell>
          <cell r="BE36" t="str">
            <v/>
          </cell>
          <cell r="BH36" t="str">
            <v>CLT</v>
          </cell>
          <cell r="BK36">
            <v>0</v>
          </cell>
          <cell r="BR36">
            <v>1238.1099999999999</v>
          </cell>
          <cell r="CA36">
            <v>0</v>
          </cell>
          <cell r="CD36">
            <v>209</v>
          </cell>
          <cell r="CG36">
            <v>0</v>
          </cell>
          <cell r="CN36">
            <v>0</v>
          </cell>
          <cell r="CS36">
            <v>144.87</v>
          </cell>
          <cell r="CV36">
            <v>0</v>
          </cell>
          <cell r="CY36">
            <v>503.44965999999999</v>
          </cell>
          <cell r="DB36">
            <v>503.44965999999999</v>
          </cell>
          <cell r="DE36">
            <v>0</v>
          </cell>
          <cell r="DJ36">
            <v>503.44965999999999</v>
          </cell>
          <cell r="DQ36">
            <v>0</v>
          </cell>
          <cell r="ED36" t="str">
            <v>HIGIENIZAÇAO</v>
          </cell>
        </row>
        <row r="37">
          <cell r="A37" t="str">
            <v>31/07/2020</v>
          </cell>
          <cell r="D37" t="str">
            <v>12955134000900</v>
          </cell>
          <cell r="G37" t="str">
            <v>INSTITUTO DIVA ALVES DO BRASIL</v>
          </cell>
          <cell r="J37" t="str">
            <v>6033075</v>
          </cell>
          <cell r="L37" t="str">
            <v>UPA 24H PARQUE LAFAIETE - DUQUE DE CAXIAS I</v>
          </cell>
          <cell r="P37" t="str">
            <v>0008/2020</v>
          </cell>
          <cell r="T37">
            <v>2020</v>
          </cell>
          <cell r="W37" t="str">
            <v>07</v>
          </cell>
          <cell r="AI37">
            <v>514320</v>
          </cell>
          <cell r="AX37">
            <v>180</v>
          </cell>
          <cell r="BE37" t="str">
            <v/>
          </cell>
          <cell r="BH37" t="str">
            <v>CLT</v>
          </cell>
          <cell r="BK37">
            <v>0</v>
          </cell>
          <cell r="BR37">
            <v>1238.1099999999999</v>
          </cell>
          <cell r="CA37">
            <v>0</v>
          </cell>
          <cell r="CD37">
            <v>209</v>
          </cell>
          <cell r="CG37">
            <v>0</v>
          </cell>
          <cell r="CN37">
            <v>0</v>
          </cell>
          <cell r="CS37">
            <v>121.9</v>
          </cell>
          <cell r="CV37">
            <v>0</v>
          </cell>
          <cell r="CY37">
            <v>423.62473999999997</v>
          </cell>
          <cell r="DB37">
            <v>423.62473999999997</v>
          </cell>
          <cell r="DE37">
            <v>0</v>
          </cell>
          <cell r="DJ37">
            <v>423.62473999999997</v>
          </cell>
          <cell r="DQ37">
            <v>0</v>
          </cell>
          <cell r="ED37" t="str">
            <v>HIGIENIZAÇAO</v>
          </cell>
        </row>
        <row r="38">
          <cell r="A38" t="str">
            <v>31/07/2020</v>
          </cell>
          <cell r="D38" t="str">
            <v>12955134000900</v>
          </cell>
          <cell r="G38" t="str">
            <v>INSTITUTO DIVA ALVES DO BRASIL</v>
          </cell>
          <cell r="J38" t="str">
            <v>6033075</v>
          </cell>
          <cell r="L38" t="str">
            <v>UPA 24H PARQUE LAFAIETE - DUQUE DE CAXIAS I</v>
          </cell>
          <cell r="P38" t="str">
            <v>0008/2020</v>
          </cell>
          <cell r="T38">
            <v>2020</v>
          </cell>
          <cell r="W38" t="str">
            <v>07</v>
          </cell>
          <cell r="AI38">
            <v>514320</v>
          </cell>
          <cell r="AX38">
            <v>180</v>
          </cell>
          <cell r="BE38" t="str">
            <v/>
          </cell>
          <cell r="BH38" t="str">
            <v>CLT</v>
          </cell>
          <cell r="BK38">
            <v>0</v>
          </cell>
          <cell r="BR38">
            <v>1238.1099999999999</v>
          </cell>
          <cell r="CA38">
            <v>0</v>
          </cell>
          <cell r="CD38">
            <v>153.27000000000001</v>
          </cell>
          <cell r="CG38">
            <v>0</v>
          </cell>
          <cell r="CN38">
            <v>0</v>
          </cell>
          <cell r="CS38">
            <v>122.52</v>
          </cell>
          <cell r="CV38">
            <v>0</v>
          </cell>
          <cell r="CY38">
            <v>425.75700000000001</v>
          </cell>
          <cell r="DB38">
            <v>425.75700000000001</v>
          </cell>
          <cell r="DE38">
            <v>0</v>
          </cell>
          <cell r="DJ38">
            <v>425.75700000000001</v>
          </cell>
          <cell r="DQ38">
            <v>0</v>
          </cell>
          <cell r="ED38" t="str">
            <v>HIGIENIZAÇAO</v>
          </cell>
        </row>
        <row r="39">
          <cell r="A39" t="str">
            <v>31/07/2020</v>
          </cell>
          <cell r="D39" t="str">
            <v>12955134000900</v>
          </cell>
          <cell r="G39" t="str">
            <v>INSTITUTO DIVA ALVES DO BRASIL</v>
          </cell>
          <cell r="J39" t="str">
            <v>6033075</v>
          </cell>
          <cell r="L39" t="str">
            <v>UPA 24H PARQUE LAFAIETE - DUQUE DE CAXIAS I</v>
          </cell>
          <cell r="P39" t="str">
            <v>0008/2020</v>
          </cell>
          <cell r="T39">
            <v>2020</v>
          </cell>
          <cell r="W39" t="str">
            <v>07</v>
          </cell>
          <cell r="AI39">
            <v>514320</v>
          </cell>
          <cell r="AX39">
            <v>180</v>
          </cell>
          <cell r="BE39" t="str">
            <v/>
          </cell>
          <cell r="BH39" t="str">
            <v>CLT</v>
          </cell>
          <cell r="BK39">
            <v>0</v>
          </cell>
          <cell r="BR39">
            <v>1238.1099999999999</v>
          </cell>
          <cell r="CA39">
            <v>0</v>
          </cell>
          <cell r="CD39">
            <v>209</v>
          </cell>
          <cell r="CG39">
            <v>0</v>
          </cell>
          <cell r="CN39">
            <v>0</v>
          </cell>
          <cell r="CS39">
            <v>145.49</v>
          </cell>
          <cell r="CV39">
            <v>0</v>
          </cell>
          <cell r="CY39">
            <v>505.5847</v>
          </cell>
          <cell r="DB39">
            <v>505.5847</v>
          </cell>
          <cell r="DE39">
            <v>0</v>
          </cell>
          <cell r="DJ39">
            <v>505.5847</v>
          </cell>
          <cell r="DQ39">
            <v>0</v>
          </cell>
          <cell r="ED39" t="str">
            <v>HIGIENIZAÇAO</v>
          </cell>
        </row>
        <row r="40">
          <cell r="A40" t="str">
            <v>31/07/2020</v>
          </cell>
          <cell r="D40" t="str">
            <v>12955134000900</v>
          </cell>
          <cell r="G40" t="str">
            <v>INSTITUTO DIVA ALVES DO BRASIL</v>
          </cell>
          <cell r="J40" t="str">
            <v>6033075</v>
          </cell>
          <cell r="L40" t="str">
            <v>UPA 24H PARQUE LAFAIETE - DUQUE DE CAXIAS I</v>
          </cell>
          <cell r="P40" t="str">
            <v>0008/2020</v>
          </cell>
          <cell r="T40">
            <v>2020</v>
          </cell>
          <cell r="W40" t="str">
            <v>07</v>
          </cell>
          <cell r="AI40">
            <v>514320</v>
          </cell>
          <cell r="AX40">
            <v>180</v>
          </cell>
          <cell r="BE40" t="str">
            <v/>
          </cell>
          <cell r="BH40" t="str">
            <v>CLT</v>
          </cell>
          <cell r="BK40">
            <v>0</v>
          </cell>
          <cell r="BR40">
            <v>1238.1099999999999</v>
          </cell>
          <cell r="CA40">
            <v>0</v>
          </cell>
          <cell r="CD40">
            <v>209</v>
          </cell>
          <cell r="CG40">
            <v>0</v>
          </cell>
          <cell r="CN40">
            <v>0</v>
          </cell>
          <cell r="CS40">
            <v>121.9</v>
          </cell>
          <cell r="CV40">
            <v>0</v>
          </cell>
          <cell r="CY40">
            <v>423.62473999999997</v>
          </cell>
          <cell r="DB40">
            <v>423.62473999999997</v>
          </cell>
          <cell r="DE40">
            <v>0</v>
          </cell>
          <cell r="DJ40">
            <v>423.62473999999997</v>
          </cell>
          <cell r="DQ40">
            <v>0</v>
          </cell>
          <cell r="ED40" t="str">
            <v>HIGIENIZAÇAO</v>
          </cell>
        </row>
        <row r="41">
          <cell r="A41" t="str">
            <v>31/07/2020</v>
          </cell>
          <cell r="D41" t="str">
            <v>12955134000900</v>
          </cell>
          <cell r="G41" t="str">
            <v>INSTITUTO DIVA ALVES DO BRASIL</v>
          </cell>
          <cell r="J41" t="str">
            <v>6033075</v>
          </cell>
          <cell r="L41" t="str">
            <v>UPA 24H PARQUE LAFAIETE - DUQUE DE CAXIAS I</v>
          </cell>
          <cell r="P41" t="str">
            <v>0008/2020</v>
          </cell>
          <cell r="T41">
            <v>2020</v>
          </cell>
          <cell r="W41" t="str">
            <v>07</v>
          </cell>
          <cell r="AI41">
            <v>322205</v>
          </cell>
          <cell r="AX41">
            <v>180</v>
          </cell>
          <cell r="BE41">
            <v>44017</v>
          </cell>
          <cell r="BH41" t="str">
            <v>CLT</v>
          </cell>
          <cell r="BK41">
            <v>0</v>
          </cell>
          <cell r="BR41">
            <v>1665.93</v>
          </cell>
          <cell r="CA41">
            <v>648.16999999999996</v>
          </cell>
          <cell r="CD41">
            <v>0</v>
          </cell>
          <cell r="CG41">
            <v>0</v>
          </cell>
          <cell r="CN41">
            <v>0</v>
          </cell>
          <cell r="CS41">
            <v>12.7</v>
          </cell>
          <cell r="CV41">
            <v>0</v>
          </cell>
          <cell r="CY41">
            <v>1073.6526799999999</v>
          </cell>
          <cell r="DB41">
            <v>1073.6526799999999</v>
          </cell>
          <cell r="DE41">
            <v>0</v>
          </cell>
          <cell r="DJ41">
            <v>1073.6526799999999</v>
          </cell>
          <cell r="DQ41">
            <v>2590.21</v>
          </cell>
          <cell r="ED41" t="str">
            <v>SALA DE OBSERVAÇAO</v>
          </cell>
        </row>
        <row r="42">
          <cell r="A42" t="str">
            <v>31/07/2020</v>
          </cell>
          <cell r="D42" t="str">
            <v>12955134000900</v>
          </cell>
          <cell r="G42" t="str">
            <v>INSTITUTO DIVA ALVES DO BRASIL</v>
          </cell>
          <cell r="J42" t="str">
            <v>6033075</v>
          </cell>
          <cell r="L42" t="str">
            <v>UPA 24H PARQUE LAFAIETE - DUQUE DE CAXIAS I</v>
          </cell>
          <cell r="P42" t="str">
            <v>0008/2020</v>
          </cell>
          <cell r="T42">
            <v>2020</v>
          </cell>
          <cell r="W42" t="str">
            <v>07</v>
          </cell>
          <cell r="AI42">
            <v>515110</v>
          </cell>
          <cell r="AX42">
            <v>180</v>
          </cell>
          <cell r="BE42" t="str">
            <v/>
          </cell>
          <cell r="BH42" t="str">
            <v>CLT</v>
          </cell>
          <cell r="BK42">
            <v>0</v>
          </cell>
          <cell r="BR42">
            <v>1283.73</v>
          </cell>
          <cell r="CA42">
            <v>0</v>
          </cell>
          <cell r="CD42">
            <v>209</v>
          </cell>
          <cell r="CG42">
            <v>0</v>
          </cell>
          <cell r="CN42">
            <v>0</v>
          </cell>
          <cell r="CS42">
            <v>185.19</v>
          </cell>
          <cell r="CV42">
            <v>0</v>
          </cell>
          <cell r="CY42">
            <v>643.55610000000001</v>
          </cell>
          <cell r="DB42">
            <v>643.55610000000001</v>
          </cell>
          <cell r="DE42">
            <v>0</v>
          </cell>
          <cell r="DJ42">
            <v>643.55610000000001</v>
          </cell>
          <cell r="DQ42">
            <v>0</v>
          </cell>
          <cell r="ED42" t="str">
            <v>ACOLHIMENTO</v>
          </cell>
        </row>
        <row r="43">
          <cell r="A43" t="str">
            <v>31/07/2020</v>
          </cell>
          <cell r="D43" t="str">
            <v>12955134000900</v>
          </cell>
          <cell r="G43" t="str">
            <v>INSTITUTO DIVA ALVES DO BRASIL</v>
          </cell>
          <cell r="J43" t="str">
            <v>6033075</v>
          </cell>
          <cell r="L43" t="str">
            <v>UPA 24H PARQUE LAFAIETE - DUQUE DE CAXIAS I</v>
          </cell>
          <cell r="P43" t="str">
            <v>0008/2020</v>
          </cell>
          <cell r="T43">
            <v>2020</v>
          </cell>
          <cell r="W43" t="str">
            <v>07</v>
          </cell>
          <cell r="AI43">
            <v>223505</v>
          </cell>
          <cell r="AX43">
            <v>180</v>
          </cell>
          <cell r="BE43" t="str">
            <v/>
          </cell>
          <cell r="BH43" t="str">
            <v>CLT</v>
          </cell>
          <cell r="BK43">
            <v>0</v>
          </cell>
          <cell r="BR43">
            <v>3158.96</v>
          </cell>
          <cell r="CA43">
            <v>0</v>
          </cell>
          <cell r="CD43">
            <v>209</v>
          </cell>
          <cell r="CG43">
            <v>0</v>
          </cell>
          <cell r="CN43">
            <v>0</v>
          </cell>
          <cell r="CS43">
            <v>312.58999999999997</v>
          </cell>
          <cell r="CV43">
            <v>0</v>
          </cell>
          <cell r="CY43">
            <v>1086.2627600000001</v>
          </cell>
          <cell r="DB43">
            <v>1086.2627600000001</v>
          </cell>
          <cell r="DE43">
            <v>0</v>
          </cell>
          <cell r="DJ43">
            <v>1086.2627600000001</v>
          </cell>
          <cell r="DQ43">
            <v>0</v>
          </cell>
          <cell r="ED43" t="str">
            <v>SALA DE OBSERVAÇAO</v>
          </cell>
        </row>
        <row r="44">
          <cell r="A44" t="str">
            <v>31/07/2020</v>
          </cell>
          <cell r="D44" t="str">
            <v>12955134000900</v>
          </cell>
          <cell r="G44" t="str">
            <v>INSTITUTO DIVA ALVES DO BRASIL</v>
          </cell>
          <cell r="J44" t="str">
            <v>6033075</v>
          </cell>
          <cell r="L44" t="str">
            <v>UPA 24H PARQUE LAFAIETE - DUQUE DE CAXIAS I</v>
          </cell>
          <cell r="P44" t="str">
            <v>0008/2020</v>
          </cell>
          <cell r="T44">
            <v>2020</v>
          </cell>
          <cell r="W44" t="str">
            <v>07</v>
          </cell>
          <cell r="AI44">
            <v>322205</v>
          </cell>
          <cell r="AX44">
            <v>180</v>
          </cell>
          <cell r="BE44" t="str">
            <v/>
          </cell>
          <cell r="BH44" t="str">
            <v>CLT</v>
          </cell>
          <cell r="BK44">
            <v>0</v>
          </cell>
          <cell r="BR44">
            <v>1665.93</v>
          </cell>
          <cell r="CA44">
            <v>0</v>
          </cell>
          <cell r="CD44">
            <v>0</v>
          </cell>
          <cell r="CG44">
            <v>0</v>
          </cell>
          <cell r="CN44">
            <v>0</v>
          </cell>
          <cell r="CS44">
            <v>0</v>
          </cell>
          <cell r="CV44">
            <v>0</v>
          </cell>
          <cell r="CY44">
            <v>521.23054000000002</v>
          </cell>
          <cell r="DB44">
            <v>521.23054000000002</v>
          </cell>
          <cell r="DE44">
            <v>0</v>
          </cell>
          <cell r="DJ44">
            <v>521.23054000000002</v>
          </cell>
          <cell r="DQ44">
            <v>0</v>
          </cell>
          <cell r="ED44" t="str">
            <v>SALA DE OBSERVAÇAO</v>
          </cell>
        </row>
        <row r="45">
          <cell r="A45" t="str">
            <v>31/07/2020</v>
          </cell>
          <cell r="D45" t="str">
            <v>12955134000900</v>
          </cell>
          <cell r="G45" t="str">
            <v>INSTITUTO DIVA ALVES DO BRASIL</v>
          </cell>
          <cell r="J45" t="str">
            <v>6033075</v>
          </cell>
          <cell r="L45" t="str">
            <v>UPA 24H PARQUE LAFAIETE - DUQUE DE CAXIAS I</v>
          </cell>
          <cell r="P45" t="str">
            <v>0008/2020</v>
          </cell>
          <cell r="T45">
            <v>2020</v>
          </cell>
          <cell r="W45" t="str">
            <v>07</v>
          </cell>
          <cell r="AI45">
            <v>322205</v>
          </cell>
          <cell r="AX45">
            <v>180</v>
          </cell>
          <cell r="BE45" t="str">
            <v/>
          </cell>
          <cell r="BH45" t="str">
            <v>CLT</v>
          </cell>
          <cell r="BK45">
            <v>0</v>
          </cell>
          <cell r="BR45">
            <v>1665.93</v>
          </cell>
          <cell r="CA45">
            <v>746.35</v>
          </cell>
          <cell r="CD45">
            <v>0</v>
          </cell>
          <cell r="CG45">
            <v>0</v>
          </cell>
          <cell r="CN45">
            <v>0</v>
          </cell>
          <cell r="CS45">
            <v>304.01</v>
          </cell>
          <cell r="CV45">
            <v>0</v>
          </cell>
          <cell r="CY45">
            <v>1056.4500399999999</v>
          </cell>
          <cell r="DB45">
            <v>1056.4500399999999</v>
          </cell>
          <cell r="DE45">
            <v>0</v>
          </cell>
          <cell r="DJ45">
            <v>1056.4500399999999</v>
          </cell>
          <cell r="DQ45">
            <v>2985.39</v>
          </cell>
          <cell r="ED45" t="str">
            <v xml:space="preserve">SALA CME </v>
          </cell>
        </row>
        <row r="46">
          <cell r="A46" t="str">
            <v>31/07/2020</v>
          </cell>
          <cell r="D46" t="str">
            <v>12955134000900</v>
          </cell>
          <cell r="G46" t="str">
            <v>INSTITUTO DIVA ALVES DO BRASIL</v>
          </cell>
          <cell r="J46" t="str">
            <v>6033075</v>
          </cell>
          <cell r="L46" t="str">
            <v>UPA 24H PARQUE LAFAIETE - DUQUE DE CAXIAS I</v>
          </cell>
          <cell r="P46" t="str">
            <v>0008/2020</v>
          </cell>
          <cell r="T46">
            <v>2020</v>
          </cell>
          <cell r="W46" t="str">
            <v>07</v>
          </cell>
          <cell r="AI46">
            <v>322205</v>
          </cell>
          <cell r="AX46">
            <v>180</v>
          </cell>
          <cell r="BE46" t="str">
            <v/>
          </cell>
          <cell r="BH46" t="str">
            <v>CLT</v>
          </cell>
          <cell r="BK46">
            <v>0</v>
          </cell>
          <cell r="BR46">
            <v>1665.93</v>
          </cell>
          <cell r="CA46">
            <v>0</v>
          </cell>
          <cell r="CD46">
            <v>181.13</v>
          </cell>
          <cell r="CG46">
            <v>0</v>
          </cell>
          <cell r="CN46">
            <v>0</v>
          </cell>
          <cell r="CS46">
            <v>245.4</v>
          </cell>
          <cell r="CV46">
            <v>0</v>
          </cell>
          <cell r="CY46">
            <v>914.54772000000003</v>
          </cell>
          <cell r="DB46">
            <v>914.54772000000003</v>
          </cell>
          <cell r="DE46">
            <v>0</v>
          </cell>
          <cell r="DJ46">
            <v>914.54772000000003</v>
          </cell>
          <cell r="DQ46">
            <v>0</v>
          </cell>
          <cell r="ED46" t="str">
            <v>SALA DE OBSERVAÇÃO PEDIATRICA</v>
          </cell>
        </row>
        <row r="47">
          <cell r="A47" t="str">
            <v>31/07/2020</v>
          </cell>
          <cell r="D47" t="str">
            <v>12955134000900</v>
          </cell>
          <cell r="G47" t="str">
            <v>INSTITUTO DIVA ALVES DO BRASIL</v>
          </cell>
          <cell r="J47" t="str">
            <v>6033075</v>
          </cell>
          <cell r="L47" t="str">
            <v>UPA 24H PARQUE LAFAIETE - DUQUE DE CAXIAS I</v>
          </cell>
          <cell r="P47" t="str">
            <v>0008/2020</v>
          </cell>
          <cell r="T47">
            <v>2020</v>
          </cell>
          <cell r="W47" t="str">
            <v>07</v>
          </cell>
          <cell r="AI47">
            <v>422105</v>
          </cell>
          <cell r="AX47">
            <v>180</v>
          </cell>
          <cell r="BE47" t="str">
            <v/>
          </cell>
          <cell r="BH47" t="str">
            <v>CLT</v>
          </cell>
          <cell r="BK47">
            <v>0</v>
          </cell>
          <cell r="BR47">
            <v>1375.01</v>
          </cell>
          <cell r="CA47">
            <v>0</v>
          </cell>
          <cell r="CD47">
            <v>209</v>
          </cell>
          <cell r="CG47">
            <v>0</v>
          </cell>
          <cell r="CN47">
            <v>0</v>
          </cell>
          <cell r="CS47">
            <v>135.58000000000001</v>
          </cell>
          <cell r="CV47">
            <v>0</v>
          </cell>
          <cell r="CY47">
            <v>495.16525999999999</v>
          </cell>
          <cell r="DB47">
            <v>495.16525999999999</v>
          </cell>
          <cell r="DE47">
            <v>0</v>
          </cell>
          <cell r="DJ47">
            <v>495.16525999999999</v>
          </cell>
          <cell r="DQ47">
            <v>0</v>
          </cell>
          <cell r="ED47" t="str">
            <v>RECEPÇÃO</v>
          </cell>
        </row>
        <row r="48">
          <cell r="A48" t="str">
            <v>31/07/2020</v>
          </cell>
          <cell r="D48" t="str">
            <v>12955134000900</v>
          </cell>
          <cell r="G48" t="str">
            <v>INSTITUTO DIVA ALVES DO BRASIL</v>
          </cell>
          <cell r="J48" t="str">
            <v>6033075</v>
          </cell>
          <cell r="L48" t="str">
            <v>UPA 24H PARQUE LAFAIETE - DUQUE DE CAXIAS I</v>
          </cell>
          <cell r="P48" t="str">
            <v>0008/2020</v>
          </cell>
          <cell r="T48">
            <v>2020</v>
          </cell>
          <cell r="W48" t="str">
            <v>07</v>
          </cell>
          <cell r="AI48">
            <v>322205</v>
          </cell>
          <cell r="AX48">
            <v>180</v>
          </cell>
          <cell r="BE48" t="str">
            <v/>
          </cell>
          <cell r="BH48" t="str">
            <v>CLT</v>
          </cell>
          <cell r="BK48">
            <v>0</v>
          </cell>
          <cell r="BR48">
            <v>1665.93</v>
          </cell>
          <cell r="CA48">
            <v>0</v>
          </cell>
          <cell r="CD48">
            <v>209</v>
          </cell>
          <cell r="CG48">
            <v>0</v>
          </cell>
          <cell r="CN48">
            <v>0</v>
          </cell>
          <cell r="CS48">
            <v>213.74</v>
          </cell>
          <cell r="CV48">
            <v>0</v>
          </cell>
          <cell r="CY48">
            <v>742.75761999999997</v>
          </cell>
          <cell r="DB48">
            <v>742.75761999999997</v>
          </cell>
          <cell r="DE48">
            <v>0</v>
          </cell>
          <cell r="DJ48">
            <v>742.75761999999997</v>
          </cell>
          <cell r="DQ48">
            <v>0</v>
          </cell>
          <cell r="ED48" t="str">
            <v>SALA DE OBSERVAÇAO</v>
          </cell>
        </row>
        <row r="49">
          <cell r="A49" t="str">
            <v>31/07/2020</v>
          </cell>
          <cell r="D49" t="str">
            <v>12955134000900</v>
          </cell>
          <cell r="G49" t="str">
            <v>INSTITUTO DIVA ALVES DO BRASIL</v>
          </cell>
          <cell r="J49" t="str">
            <v>6033075</v>
          </cell>
          <cell r="L49" t="str">
            <v>UPA 24H PARQUE LAFAIETE - DUQUE DE CAXIAS I</v>
          </cell>
          <cell r="P49" t="str">
            <v>0008/2020</v>
          </cell>
          <cell r="T49">
            <v>2020</v>
          </cell>
          <cell r="W49" t="str">
            <v>07</v>
          </cell>
          <cell r="AI49">
            <v>411030</v>
          </cell>
          <cell r="AX49">
            <v>220</v>
          </cell>
          <cell r="BE49" t="str">
            <v/>
          </cell>
          <cell r="BH49" t="str">
            <v>CLT</v>
          </cell>
          <cell r="BK49">
            <v>0</v>
          </cell>
          <cell r="BR49">
            <v>1800</v>
          </cell>
          <cell r="CA49">
            <v>0</v>
          </cell>
          <cell r="CD49">
            <v>209</v>
          </cell>
          <cell r="CG49">
            <v>0</v>
          </cell>
          <cell r="CN49">
            <v>0</v>
          </cell>
          <cell r="CS49">
            <v>167.53</v>
          </cell>
          <cell r="CV49">
            <v>0</v>
          </cell>
          <cell r="CY49">
            <v>582.18759999999997</v>
          </cell>
          <cell r="DB49">
            <v>582.18759999999997</v>
          </cell>
          <cell r="DE49">
            <v>0</v>
          </cell>
          <cell r="DJ49">
            <v>582.18759999999997</v>
          </cell>
          <cell r="DQ49">
            <v>0</v>
          </cell>
          <cell r="ED49" t="str">
            <v>DEPARTAMENTO PESSOAL</v>
          </cell>
        </row>
        <row r="50">
          <cell r="A50" t="str">
            <v>31/07/2020</v>
          </cell>
          <cell r="D50" t="str">
            <v>12955134000900</v>
          </cell>
          <cell r="G50" t="str">
            <v>INSTITUTO DIVA ALVES DO BRASIL</v>
          </cell>
          <cell r="J50" t="str">
            <v>6033075</v>
          </cell>
          <cell r="L50" t="str">
            <v>UPA 24H PARQUE LAFAIETE - DUQUE DE CAXIAS I</v>
          </cell>
          <cell r="P50" t="str">
            <v>0008/2020</v>
          </cell>
          <cell r="T50">
            <v>2020</v>
          </cell>
          <cell r="W50" t="str">
            <v>07</v>
          </cell>
          <cell r="AI50">
            <v>411010</v>
          </cell>
          <cell r="AX50">
            <v>180</v>
          </cell>
          <cell r="BE50" t="str">
            <v/>
          </cell>
          <cell r="BH50" t="str">
            <v>CLT</v>
          </cell>
          <cell r="BK50">
            <v>0</v>
          </cell>
          <cell r="BR50">
            <v>1375.01</v>
          </cell>
          <cell r="CA50">
            <v>0</v>
          </cell>
          <cell r="CD50">
            <v>209</v>
          </cell>
          <cell r="CG50">
            <v>0</v>
          </cell>
          <cell r="CN50">
            <v>0</v>
          </cell>
          <cell r="CS50">
            <v>146.46</v>
          </cell>
          <cell r="CV50">
            <v>0</v>
          </cell>
          <cell r="CY50">
            <v>508.98185999999998</v>
          </cell>
          <cell r="DB50">
            <v>508.98185999999998</v>
          </cell>
          <cell r="DE50">
            <v>0</v>
          </cell>
          <cell r="DJ50">
            <v>508.98185999999998</v>
          </cell>
          <cell r="DQ50">
            <v>0</v>
          </cell>
          <cell r="ED50" t="str">
            <v>SALA ADMINISTRATIVA</v>
          </cell>
        </row>
        <row r="51">
          <cell r="A51" t="str">
            <v>31/07/2020</v>
          </cell>
          <cell r="D51" t="str">
            <v>12955134000900</v>
          </cell>
          <cell r="G51" t="str">
            <v>INSTITUTO DIVA ALVES DO BRASIL</v>
          </cell>
          <cell r="J51" t="str">
            <v>6033075</v>
          </cell>
          <cell r="L51" t="str">
            <v>UPA 24H PARQUE LAFAIETE - DUQUE DE CAXIAS I</v>
          </cell>
          <cell r="P51" t="str">
            <v>0008/2020</v>
          </cell>
          <cell r="T51">
            <v>2020</v>
          </cell>
          <cell r="W51" t="str">
            <v>07</v>
          </cell>
          <cell r="AI51">
            <v>514320</v>
          </cell>
          <cell r="AX51">
            <v>180</v>
          </cell>
          <cell r="BE51" t="str">
            <v/>
          </cell>
          <cell r="BH51" t="str">
            <v>CLT</v>
          </cell>
          <cell r="BK51">
            <v>0</v>
          </cell>
          <cell r="BR51">
            <v>1238.1099999999999</v>
          </cell>
          <cell r="CA51">
            <v>0</v>
          </cell>
          <cell r="CD51">
            <v>160.22999999999999</v>
          </cell>
          <cell r="CG51">
            <v>0</v>
          </cell>
          <cell r="CN51">
            <v>0</v>
          </cell>
          <cell r="CS51">
            <v>140.36000000000001</v>
          </cell>
          <cell r="CV51">
            <v>0</v>
          </cell>
          <cell r="CY51">
            <v>487.76767999999998</v>
          </cell>
          <cell r="DB51">
            <v>487.76767999999998</v>
          </cell>
          <cell r="DE51">
            <v>0</v>
          </cell>
          <cell r="DJ51">
            <v>487.76767999999998</v>
          </cell>
          <cell r="DQ51">
            <v>0</v>
          </cell>
          <cell r="ED51" t="str">
            <v>HIGIENIZAÇAO</v>
          </cell>
        </row>
        <row r="52">
          <cell r="A52" t="str">
            <v>31/07/2020</v>
          </cell>
          <cell r="D52" t="str">
            <v>12955134000900</v>
          </cell>
          <cell r="G52" t="str">
            <v>INSTITUTO DIVA ALVES DO BRASIL</v>
          </cell>
          <cell r="J52" t="str">
            <v>6033075</v>
          </cell>
          <cell r="L52" t="str">
            <v>UPA 24H PARQUE LAFAIETE - DUQUE DE CAXIAS I</v>
          </cell>
          <cell r="P52" t="str">
            <v>0008/2020</v>
          </cell>
          <cell r="T52">
            <v>2020</v>
          </cell>
          <cell r="W52" t="str">
            <v>07</v>
          </cell>
          <cell r="AI52">
            <v>223505</v>
          </cell>
          <cell r="AX52">
            <v>180</v>
          </cell>
          <cell r="BE52" t="str">
            <v/>
          </cell>
          <cell r="BH52" t="str">
            <v>CLT</v>
          </cell>
          <cell r="BK52">
            <v>0</v>
          </cell>
          <cell r="BR52">
            <v>3158.96</v>
          </cell>
          <cell r="CA52">
            <v>1177.82</v>
          </cell>
          <cell r="CD52">
            <v>0</v>
          </cell>
          <cell r="CG52">
            <v>0</v>
          </cell>
          <cell r="CN52">
            <v>0</v>
          </cell>
          <cell r="CS52">
            <v>409.66</v>
          </cell>
          <cell r="CV52">
            <v>0</v>
          </cell>
          <cell r="CY52">
            <v>1423.60464</v>
          </cell>
          <cell r="DB52">
            <v>1423.60464</v>
          </cell>
          <cell r="DE52">
            <v>0</v>
          </cell>
          <cell r="DJ52">
            <v>1423.60464</v>
          </cell>
          <cell r="DQ52">
            <v>4711.2700000000004</v>
          </cell>
          <cell r="ED52" t="str">
            <v>CLASSIFICAÇÃO DE RISCO</v>
          </cell>
        </row>
        <row r="53">
          <cell r="A53" t="str">
            <v>31/07/2020</v>
          </cell>
          <cell r="D53" t="str">
            <v>12955134000900</v>
          </cell>
          <cell r="G53" t="str">
            <v>INSTITUTO DIVA ALVES DO BRASIL</v>
          </cell>
          <cell r="J53" t="str">
            <v>6033075</v>
          </cell>
          <cell r="L53" t="str">
            <v>UPA 24H PARQUE LAFAIETE - DUQUE DE CAXIAS I</v>
          </cell>
          <cell r="P53" t="str">
            <v>0008/2020</v>
          </cell>
          <cell r="T53">
            <v>2020</v>
          </cell>
          <cell r="W53" t="str">
            <v>07</v>
          </cell>
          <cell r="AI53">
            <v>422105</v>
          </cell>
          <cell r="AX53">
            <v>180</v>
          </cell>
          <cell r="BE53" t="str">
            <v/>
          </cell>
          <cell r="BH53" t="str">
            <v>CLT</v>
          </cell>
          <cell r="BK53">
            <v>0</v>
          </cell>
          <cell r="BR53">
            <v>1375.01</v>
          </cell>
          <cell r="CA53">
            <v>528</v>
          </cell>
          <cell r="CD53">
            <v>0</v>
          </cell>
          <cell r="CG53">
            <v>0</v>
          </cell>
          <cell r="CN53">
            <v>0</v>
          </cell>
          <cell r="CS53">
            <v>175.77</v>
          </cell>
          <cell r="CV53">
            <v>0</v>
          </cell>
          <cell r="CY53">
            <v>634.84357999999997</v>
          </cell>
          <cell r="DB53">
            <v>634.84357999999997</v>
          </cell>
          <cell r="DE53">
            <v>0</v>
          </cell>
          <cell r="DJ53">
            <v>634.84357999999997</v>
          </cell>
          <cell r="DQ53">
            <v>2112.0100000000002</v>
          </cell>
          <cell r="ED53" t="str">
            <v>RECEPÇÃO</v>
          </cell>
        </row>
        <row r="54">
          <cell r="A54" t="str">
            <v>31/07/2020</v>
          </cell>
          <cell r="D54" t="str">
            <v>12955134000900</v>
          </cell>
          <cell r="G54" t="str">
            <v>INSTITUTO DIVA ALVES DO BRASIL</v>
          </cell>
          <cell r="J54" t="str">
            <v>6033075</v>
          </cell>
          <cell r="L54" t="str">
            <v>UPA 24H PARQUE LAFAIETE - DUQUE DE CAXIAS I</v>
          </cell>
          <cell r="P54" t="str">
            <v>0008/2020</v>
          </cell>
          <cell r="T54">
            <v>2020</v>
          </cell>
          <cell r="W54" t="str">
            <v>07</v>
          </cell>
          <cell r="AI54">
            <v>514320</v>
          </cell>
          <cell r="AX54">
            <v>180</v>
          </cell>
          <cell r="BE54" t="str">
            <v/>
          </cell>
          <cell r="BH54" t="str">
            <v>CLT</v>
          </cell>
          <cell r="BK54">
            <v>0</v>
          </cell>
          <cell r="BR54">
            <v>1238.1099999999999</v>
          </cell>
          <cell r="CA54">
            <v>0</v>
          </cell>
          <cell r="CD54">
            <v>209</v>
          </cell>
          <cell r="CG54">
            <v>0</v>
          </cell>
          <cell r="CN54">
            <v>0</v>
          </cell>
          <cell r="CS54">
            <v>121.9</v>
          </cell>
          <cell r="CV54">
            <v>0</v>
          </cell>
          <cell r="CY54">
            <v>423.62473999999997</v>
          </cell>
          <cell r="DB54">
            <v>423.62473999999997</v>
          </cell>
          <cell r="DE54">
            <v>0</v>
          </cell>
          <cell r="DJ54">
            <v>423.62473999999997</v>
          </cell>
          <cell r="DQ54">
            <v>0</v>
          </cell>
          <cell r="ED54" t="str">
            <v>HIGIENIZAÇAO</v>
          </cell>
        </row>
        <row r="55">
          <cell r="A55" t="str">
            <v>31/07/2020</v>
          </cell>
          <cell r="D55" t="str">
            <v>12955134000900</v>
          </cell>
          <cell r="G55" t="str">
            <v>INSTITUTO DIVA ALVES DO BRASIL</v>
          </cell>
          <cell r="J55" t="str">
            <v>6033075</v>
          </cell>
          <cell r="L55" t="str">
            <v>UPA 24H PARQUE LAFAIETE - DUQUE DE CAXIAS I</v>
          </cell>
          <cell r="P55" t="str">
            <v>0008/2020</v>
          </cell>
          <cell r="T55">
            <v>2020</v>
          </cell>
          <cell r="W55" t="str">
            <v>07</v>
          </cell>
          <cell r="AI55">
            <v>322205</v>
          </cell>
          <cell r="AX55">
            <v>180</v>
          </cell>
          <cell r="BE55" t="str">
            <v/>
          </cell>
          <cell r="BH55" t="str">
            <v>CLT</v>
          </cell>
          <cell r="BK55">
            <v>0</v>
          </cell>
          <cell r="BR55">
            <v>1665.93</v>
          </cell>
          <cell r="CA55">
            <v>0</v>
          </cell>
          <cell r="CD55">
            <v>0</v>
          </cell>
          <cell r="CG55">
            <v>0</v>
          </cell>
          <cell r="CN55">
            <v>0</v>
          </cell>
          <cell r="CS55">
            <v>0</v>
          </cell>
          <cell r="CV55">
            <v>0</v>
          </cell>
          <cell r="CY55">
            <v>521.23054000000002</v>
          </cell>
          <cell r="DB55">
            <v>521.23054000000002</v>
          </cell>
          <cell r="DE55">
            <v>0</v>
          </cell>
          <cell r="DJ55">
            <v>521.23054000000002</v>
          </cell>
          <cell r="DQ55">
            <v>0</v>
          </cell>
          <cell r="ED55" t="str">
            <v>SALA DE OBSERVAÇAO</v>
          </cell>
        </row>
        <row r="56">
          <cell r="A56" t="str">
            <v>31/07/2020</v>
          </cell>
          <cell r="D56" t="str">
            <v>12955134000900</v>
          </cell>
          <cell r="G56" t="str">
            <v>INSTITUTO DIVA ALVES DO BRASIL</v>
          </cell>
          <cell r="J56" t="str">
            <v>6033075</v>
          </cell>
          <cell r="L56" t="str">
            <v>UPA 24H PARQUE LAFAIETE - DUQUE DE CAXIAS I</v>
          </cell>
          <cell r="P56" t="str">
            <v>0008/2020</v>
          </cell>
          <cell r="T56">
            <v>2020</v>
          </cell>
          <cell r="W56" t="str">
            <v>07</v>
          </cell>
          <cell r="AI56">
            <v>517410</v>
          </cell>
          <cell r="AX56">
            <v>180</v>
          </cell>
          <cell r="BE56" t="str">
            <v/>
          </cell>
          <cell r="BH56" t="str">
            <v>CLT</v>
          </cell>
          <cell r="BK56">
            <v>0</v>
          </cell>
          <cell r="BR56">
            <v>1375.01</v>
          </cell>
          <cell r="CA56">
            <v>0</v>
          </cell>
          <cell r="CD56">
            <v>0</v>
          </cell>
          <cell r="CG56">
            <v>0</v>
          </cell>
          <cell r="CN56">
            <v>0</v>
          </cell>
          <cell r="CS56">
            <v>110</v>
          </cell>
          <cell r="CV56">
            <v>0</v>
          </cell>
          <cell r="CY56">
            <v>382.25277999999997</v>
          </cell>
          <cell r="DB56">
            <v>382.25277999999997</v>
          </cell>
          <cell r="DE56">
            <v>0</v>
          </cell>
          <cell r="DJ56">
            <v>382.25277999999997</v>
          </cell>
          <cell r="DQ56">
            <v>0</v>
          </cell>
          <cell r="ED56" t="str">
            <v>SEGURANÇA/ÁREAS COMUNS</v>
          </cell>
        </row>
        <row r="57">
          <cell r="A57" t="str">
            <v>31/07/2020</v>
          </cell>
          <cell r="D57" t="str">
            <v>12955134000900</v>
          </cell>
          <cell r="G57" t="str">
            <v>INSTITUTO DIVA ALVES DO BRASIL</v>
          </cell>
          <cell r="J57" t="str">
            <v>6033075</v>
          </cell>
          <cell r="L57" t="str">
            <v>UPA 24H PARQUE LAFAIETE - DUQUE DE CAXIAS I</v>
          </cell>
          <cell r="P57" t="str">
            <v>0008/2020</v>
          </cell>
          <cell r="T57">
            <v>2020</v>
          </cell>
          <cell r="W57" t="str">
            <v>07</v>
          </cell>
          <cell r="AI57">
            <v>517410</v>
          </cell>
          <cell r="AX57">
            <v>180</v>
          </cell>
          <cell r="BE57" t="str">
            <v/>
          </cell>
          <cell r="BH57" t="str">
            <v>CLT</v>
          </cell>
          <cell r="BK57">
            <v>0</v>
          </cell>
          <cell r="BR57">
            <v>1375.01</v>
          </cell>
          <cell r="CA57">
            <v>0</v>
          </cell>
          <cell r="CD57">
            <v>209</v>
          </cell>
          <cell r="CG57">
            <v>0</v>
          </cell>
          <cell r="CN57">
            <v>0</v>
          </cell>
          <cell r="CS57">
            <v>157.78</v>
          </cell>
          <cell r="CV57">
            <v>0</v>
          </cell>
          <cell r="CY57">
            <v>548.30496000000005</v>
          </cell>
          <cell r="DB57">
            <v>548.30496000000005</v>
          </cell>
          <cell r="DE57">
            <v>0</v>
          </cell>
          <cell r="DJ57">
            <v>548.30496000000005</v>
          </cell>
          <cell r="DQ57">
            <v>0</v>
          </cell>
          <cell r="ED57" t="str">
            <v>SEGURANÇA/ÁREAS COMUNS</v>
          </cell>
        </row>
        <row r="58">
          <cell r="A58" t="str">
            <v>31/07/2020</v>
          </cell>
          <cell r="D58" t="str">
            <v>12955134000900</v>
          </cell>
          <cell r="G58" t="str">
            <v>INSTITUTO DIVA ALVES DO BRASIL</v>
          </cell>
          <cell r="J58" t="str">
            <v>6033075</v>
          </cell>
          <cell r="L58" t="str">
            <v>UPA 24H PARQUE LAFAIETE - DUQUE DE CAXIAS I</v>
          </cell>
          <cell r="P58" t="str">
            <v>0008/2020</v>
          </cell>
          <cell r="T58">
            <v>2020</v>
          </cell>
          <cell r="W58" t="str">
            <v>07</v>
          </cell>
          <cell r="AI58">
            <v>515110</v>
          </cell>
          <cell r="AX58">
            <v>180</v>
          </cell>
          <cell r="BE58" t="str">
            <v/>
          </cell>
          <cell r="BH58" t="str">
            <v>CLT</v>
          </cell>
          <cell r="BK58">
            <v>0</v>
          </cell>
          <cell r="BR58">
            <v>1283.73</v>
          </cell>
          <cell r="CA58">
            <v>0</v>
          </cell>
          <cell r="CD58">
            <v>209</v>
          </cell>
          <cell r="CG58">
            <v>0</v>
          </cell>
          <cell r="CN58">
            <v>0</v>
          </cell>
          <cell r="CS58">
            <v>125.78</v>
          </cell>
          <cell r="CV58">
            <v>0</v>
          </cell>
          <cell r="CY58">
            <v>437.09106000000003</v>
          </cell>
          <cell r="DB58">
            <v>437.09106000000003</v>
          </cell>
          <cell r="DE58">
            <v>0</v>
          </cell>
          <cell r="DJ58">
            <v>437.09106000000003</v>
          </cell>
          <cell r="DQ58">
            <v>0</v>
          </cell>
          <cell r="ED58" t="str">
            <v>ACOLHIMENTO</v>
          </cell>
        </row>
        <row r="59">
          <cell r="A59" t="str">
            <v>31/07/2020</v>
          </cell>
          <cell r="D59" t="str">
            <v>12955134000900</v>
          </cell>
          <cell r="G59" t="str">
            <v>INSTITUTO DIVA ALVES DO BRASIL</v>
          </cell>
          <cell r="J59" t="str">
            <v>6033075</v>
          </cell>
          <cell r="L59" t="str">
            <v>UPA 24H PARQUE LAFAIETE - DUQUE DE CAXIAS I</v>
          </cell>
          <cell r="P59" t="str">
            <v>0008/2020</v>
          </cell>
          <cell r="T59">
            <v>2020</v>
          </cell>
          <cell r="W59" t="str">
            <v>07</v>
          </cell>
          <cell r="AI59">
            <v>422105</v>
          </cell>
          <cell r="AX59">
            <v>180</v>
          </cell>
          <cell r="BE59" t="str">
            <v/>
          </cell>
          <cell r="BH59" t="str">
            <v>CLT</v>
          </cell>
          <cell r="BK59">
            <v>0</v>
          </cell>
          <cell r="BR59">
            <v>1375.01</v>
          </cell>
          <cell r="CA59">
            <v>0</v>
          </cell>
          <cell r="CD59">
            <v>209</v>
          </cell>
          <cell r="CG59">
            <v>0</v>
          </cell>
          <cell r="CN59">
            <v>0</v>
          </cell>
          <cell r="CS59">
            <v>133.53</v>
          </cell>
          <cell r="CV59">
            <v>0</v>
          </cell>
          <cell r="CY59">
            <v>464.04038000000003</v>
          </cell>
          <cell r="DB59">
            <v>464.04038000000003</v>
          </cell>
          <cell r="DE59">
            <v>0</v>
          </cell>
          <cell r="DJ59">
            <v>464.04038000000003</v>
          </cell>
          <cell r="DQ59">
            <v>0</v>
          </cell>
          <cell r="ED59" t="str">
            <v>RECEPÇÃO</v>
          </cell>
        </row>
        <row r="60">
          <cell r="A60" t="str">
            <v>31/07/2020</v>
          </cell>
          <cell r="D60" t="str">
            <v>12955134000900</v>
          </cell>
          <cell r="G60" t="str">
            <v>INSTITUTO DIVA ALVES DO BRASIL</v>
          </cell>
          <cell r="J60" t="str">
            <v>6033075</v>
          </cell>
          <cell r="L60" t="str">
            <v>UPA 24H PARQUE LAFAIETE - DUQUE DE CAXIAS I</v>
          </cell>
          <cell r="P60" t="str">
            <v>0008/2020</v>
          </cell>
          <cell r="T60">
            <v>2020</v>
          </cell>
          <cell r="W60" t="str">
            <v>07</v>
          </cell>
          <cell r="AI60">
            <v>517410</v>
          </cell>
          <cell r="AX60">
            <v>180</v>
          </cell>
          <cell r="BE60" t="str">
            <v/>
          </cell>
          <cell r="BH60" t="str">
            <v>CLT</v>
          </cell>
          <cell r="BK60">
            <v>0</v>
          </cell>
          <cell r="BR60">
            <v>1375.01</v>
          </cell>
          <cell r="CA60">
            <v>0</v>
          </cell>
          <cell r="CD60">
            <v>209</v>
          </cell>
          <cell r="CG60">
            <v>0</v>
          </cell>
          <cell r="CN60">
            <v>0</v>
          </cell>
          <cell r="CS60">
            <v>146.21</v>
          </cell>
          <cell r="CV60">
            <v>0</v>
          </cell>
          <cell r="CY60">
            <v>508.10059999999999</v>
          </cell>
          <cell r="DB60">
            <v>508.10059999999999</v>
          </cell>
          <cell r="DE60">
            <v>0</v>
          </cell>
          <cell r="DJ60">
            <v>508.10059999999999</v>
          </cell>
          <cell r="DQ60">
            <v>0</v>
          </cell>
          <cell r="ED60" t="str">
            <v>SEGURANÇA/ÁREAS COMUNS</v>
          </cell>
        </row>
        <row r="61">
          <cell r="A61" t="str">
            <v>31/07/2020</v>
          </cell>
          <cell r="D61" t="str">
            <v>12955134000900</v>
          </cell>
          <cell r="G61" t="str">
            <v>INSTITUTO DIVA ALVES DO BRASIL</v>
          </cell>
          <cell r="J61" t="str">
            <v>6033075</v>
          </cell>
          <cell r="L61" t="str">
            <v>UPA 24H PARQUE LAFAIETE - DUQUE DE CAXIAS I</v>
          </cell>
          <cell r="P61" t="str">
            <v>0008/2020</v>
          </cell>
          <cell r="T61">
            <v>2020</v>
          </cell>
          <cell r="W61" t="str">
            <v>07</v>
          </cell>
          <cell r="AI61">
            <v>410105</v>
          </cell>
          <cell r="AX61">
            <v>180</v>
          </cell>
          <cell r="BE61" t="str">
            <v/>
          </cell>
          <cell r="BH61" t="str">
            <v>CLT</v>
          </cell>
          <cell r="BK61">
            <v>0</v>
          </cell>
          <cell r="BR61">
            <v>1660</v>
          </cell>
          <cell r="CA61">
            <v>677.22</v>
          </cell>
          <cell r="CD61">
            <v>0</v>
          </cell>
          <cell r="CG61">
            <v>0</v>
          </cell>
          <cell r="CN61">
            <v>0</v>
          </cell>
          <cell r="CS61">
            <v>224.93</v>
          </cell>
          <cell r="CV61">
            <v>0</v>
          </cell>
          <cell r="CY61">
            <v>781.66650000000004</v>
          </cell>
          <cell r="DB61">
            <v>781.66650000000004</v>
          </cell>
          <cell r="DE61">
            <v>0</v>
          </cell>
          <cell r="DJ61">
            <v>781.66650000000004</v>
          </cell>
          <cell r="DQ61">
            <v>2708.89</v>
          </cell>
          <cell r="ED61" t="str">
            <v>HIGIENIZAÇAO</v>
          </cell>
        </row>
        <row r="62">
          <cell r="A62" t="str">
            <v>31/07/2020</v>
          </cell>
          <cell r="D62" t="str">
            <v>12955134000900</v>
          </cell>
          <cell r="G62" t="str">
            <v>INSTITUTO DIVA ALVES DO BRASIL</v>
          </cell>
          <cell r="J62" t="str">
            <v>6033075</v>
          </cell>
          <cell r="L62" t="str">
            <v>UPA 24H PARQUE LAFAIETE - DUQUE DE CAXIAS I</v>
          </cell>
          <cell r="P62" t="str">
            <v>0008/2020</v>
          </cell>
          <cell r="T62">
            <v>2020</v>
          </cell>
          <cell r="W62" t="str">
            <v>07</v>
          </cell>
          <cell r="AI62">
            <v>517410</v>
          </cell>
          <cell r="AX62">
            <v>180</v>
          </cell>
          <cell r="BE62" t="str">
            <v/>
          </cell>
          <cell r="BH62" t="str">
            <v>CLT</v>
          </cell>
          <cell r="BK62">
            <v>0</v>
          </cell>
          <cell r="BR62">
            <v>1375.01</v>
          </cell>
          <cell r="CA62">
            <v>0</v>
          </cell>
          <cell r="CD62">
            <v>209</v>
          </cell>
          <cell r="CG62">
            <v>0</v>
          </cell>
          <cell r="CN62">
            <v>0</v>
          </cell>
          <cell r="CS62">
            <v>135.12</v>
          </cell>
          <cell r="CV62">
            <v>0</v>
          </cell>
          <cell r="CY62">
            <v>469.56702000000001</v>
          </cell>
          <cell r="DB62">
            <v>469.56702000000001</v>
          </cell>
          <cell r="DE62">
            <v>0</v>
          </cell>
          <cell r="DJ62">
            <v>469.56702000000001</v>
          </cell>
          <cell r="DQ62">
            <v>0</v>
          </cell>
          <cell r="ED62" t="str">
            <v>SEGURANÇA/ÁREAS COMUNS</v>
          </cell>
        </row>
        <row r="63">
          <cell r="A63" t="str">
            <v>31/07/2020</v>
          </cell>
          <cell r="D63" t="str">
            <v>12955134000900</v>
          </cell>
          <cell r="G63" t="str">
            <v>INSTITUTO DIVA ALVES DO BRASIL</v>
          </cell>
          <cell r="J63" t="str">
            <v>6033075</v>
          </cell>
          <cell r="L63" t="str">
            <v>UPA 24H PARQUE LAFAIETE - DUQUE DE CAXIAS I</v>
          </cell>
          <cell r="P63" t="str">
            <v>0008/2020</v>
          </cell>
          <cell r="T63">
            <v>2020</v>
          </cell>
          <cell r="W63" t="str">
            <v>07</v>
          </cell>
          <cell r="AI63">
            <v>314410</v>
          </cell>
          <cell r="AX63">
            <v>220</v>
          </cell>
          <cell r="BE63" t="str">
            <v/>
          </cell>
          <cell r="BH63" t="str">
            <v>CLT</v>
          </cell>
          <cell r="BK63">
            <v>0</v>
          </cell>
          <cell r="BR63">
            <v>1867.5</v>
          </cell>
          <cell r="CA63">
            <v>0</v>
          </cell>
          <cell r="CD63">
            <v>209</v>
          </cell>
          <cell r="CG63">
            <v>0</v>
          </cell>
          <cell r="CN63">
            <v>0</v>
          </cell>
          <cell r="CS63">
            <v>166.12</v>
          </cell>
          <cell r="CV63">
            <v>0</v>
          </cell>
          <cell r="CY63">
            <v>601.28620000000001</v>
          </cell>
          <cell r="DB63">
            <v>601.28620000000001</v>
          </cell>
          <cell r="DE63">
            <v>0</v>
          </cell>
          <cell r="DJ63">
            <v>601.28620000000001</v>
          </cell>
          <cell r="DQ63">
            <v>0</v>
          </cell>
          <cell r="ED63" t="str">
            <v>MANUTENÇÃO</v>
          </cell>
        </row>
        <row r="64">
          <cell r="A64" t="str">
            <v>31/07/2020</v>
          </cell>
          <cell r="D64" t="str">
            <v>12955134000900</v>
          </cell>
          <cell r="G64" t="str">
            <v>INSTITUTO DIVA ALVES DO BRASIL</v>
          </cell>
          <cell r="J64" t="str">
            <v>6033075</v>
          </cell>
          <cell r="L64" t="str">
            <v>UPA 24H PARQUE LAFAIETE - DUQUE DE CAXIAS I</v>
          </cell>
          <cell r="P64" t="str">
            <v>0008/2020</v>
          </cell>
          <cell r="T64">
            <v>2020</v>
          </cell>
          <cell r="W64" t="str">
            <v>07</v>
          </cell>
          <cell r="AI64">
            <v>223505</v>
          </cell>
          <cell r="AX64">
            <v>180</v>
          </cell>
          <cell r="BE64" t="str">
            <v/>
          </cell>
          <cell r="BH64" t="str">
            <v>CLT</v>
          </cell>
          <cell r="BK64">
            <v>0</v>
          </cell>
          <cell r="BR64">
            <v>3158.96</v>
          </cell>
          <cell r="CA64">
            <v>0</v>
          </cell>
          <cell r="CD64">
            <v>195.07</v>
          </cell>
          <cell r="CG64">
            <v>0</v>
          </cell>
          <cell r="CN64">
            <v>0</v>
          </cell>
          <cell r="CS64">
            <v>305.93</v>
          </cell>
          <cell r="CV64">
            <v>0</v>
          </cell>
          <cell r="CY64">
            <v>1063.1137000000001</v>
          </cell>
          <cell r="DB64">
            <v>1063.1137000000001</v>
          </cell>
          <cell r="DE64">
            <v>0</v>
          </cell>
          <cell r="DJ64">
            <v>1063.1137000000001</v>
          </cell>
          <cell r="DQ64">
            <v>0</v>
          </cell>
          <cell r="ED64" t="str">
            <v>SALA DE URGENCIA</v>
          </cell>
        </row>
        <row r="65">
          <cell r="A65" t="str">
            <v>31/07/2020</v>
          </cell>
          <cell r="D65" t="str">
            <v>12955134000900</v>
          </cell>
          <cell r="G65" t="str">
            <v>INSTITUTO DIVA ALVES DO BRASIL</v>
          </cell>
          <cell r="J65" t="str">
            <v>6033075</v>
          </cell>
          <cell r="L65" t="str">
            <v>UPA 24H PARQUE LAFAIETE - DUQUE DE CAXIAS I</v>
          </cell>
          <cell r="P65" t="str">
            <v>0008/2020</v>
          </cell>
          <cell r="T65">
            <v>2020</v>
          </cell>
          <cell r="W65" t="str">
            <v>07</v>
          </cell>
          <cell r="AI65">
            <v>517410</v>
          </cell>
          <cell r="AX65">
            <v>180</v>
          </cell>
          <cell r="BE65" t="str">
            <v/>
          </cell>
          <cell r="BH65" t="str">
            <v>CLT</v>
          </cell>
          <cell r="BK65">
            <v>0</v>
          </cell>
          <cell r="BR65">
            <v>1375.01</v>
          </cell>
          <cell r="CA65">
            <v>0</v>
          </cell>
          <cell r="CD65">
            <v>0</v>
          </cell>
          <cell r="CG65">
            <v>0</v>
          </cell>
          <cell r="CN65">
            <v>0</v>
          </cell>
          <cell r="CS65">
            <v>0</v>
          </cell>
          <cell r="CV65">
            <v>0</v>
          </cell>
          <cell r="CY65">
            <v>382.25277999999997</v>
          </cell>
          <cell r="DB65">
            <v>382.25277999999997</v>
          </cell>
          <cell r="DE65">
            <v>0</v>
          </cell>
          <cell r="DJ65">
            <v>382.25277999999997</v>
          </cell>
          <cell r="DQ65">
            <v>0</v>
          </cell>
          <cell r="ED65" t="str">
            <v>SEGURANÇA/ÁREAS COMUNS</v>
          </cell>
        </row>
        <row r="66">
          <cell r="A66" t="str">
            <v>31/07/2020</v>
          </cell>
          <cell r="D66" t="str">
            <v>12955134000900</v>
          </cell>
          <cell r="G66" t="str">
            <v>INSTITUTO DIVA ALVES DO BRASIL</v>
          </cell>
          <cell r="J66" t="str">
            <v>6033075</v>
          </cell>
          <cell r="L66" t="str">
            <v>UPA 24H PARQUE LAFAIETE - DUQUE DE CAXIAS I</v>
          </cell>
          <cell r="P66" t="str">
            <v>0008/2020</v>
          </cell>
          <cell r="T66">
            <v>2020</v>
          </cell>
          <cell r="W66" t="str">
            <v>07</v>
          </cell>
          <cell r="AI66">
            <v>410105</v>
          </cell>
          <cell r="AX66">
            <v>200</v>
          </cell>
          <cell r="BE66" t="str">
            <v/>
          </cell>
          <cell r="BH66" t="str">
            <v>CLT</v>
          </cell>
          <cell r="BK66">
            <v>0</v>
          </cell>
          <cell r="BR66">
            <v>7000</v>
          </cell>
          <cell r="CA66">
            <v>0</v>
          </cell>
          <cell r="CD66">
            <v>209</v>
          </cell>
          <cell r="CG66">
            <v>0</v>
          </cell>
          <cell r="CN66">
            <v>0</v>
          </cell>
          <cell r="CS66">
            <v>596.42999999999995</v>
          </cell>
          <cell r="CV66">
            <v>0</v>
          </cell>
          <cell r="CY66">
            <v>2072.6095399999999</v>
          </cell>
          <cell r="DB66">
            <v>2072.6095399999999</v>
          </cell>
          <cell r="DE66">
            <v>0</v>
          </cell>
          <cell r="DJ66">
            <v>2072.6095399999999</v>
          </cell>
          <cell r="DQ66">
            <v>0</v>
          </cell>
          <cell r="ED66" t="str">
            <v>SALA ADMINISTRATIVA</v>
          </cell>
        </row>
        <row r="67">
          <cell r="A67" t="str">
            <v>31/07/2020</v>
          </cell>
          <cell r="D67" t="str">
            <v>12955134000900</v>
          </cell>
          <cell r="G67" t="str">
            <v>INSTITUTO DIVA ALVES DO BRASIL</v>
          </cell>
          <cell r="J67" t="str">
            <v>6033075</v>
          </cell>
          <cell r="L67" t="str">
            <v>UPA 24H PARQUE LAFAIETE - DUQUE DE CAXIAS I</v>
          </cell>
          <cell r="P67" t="str">
            <v>0008/2020</v>
          </cell>
          <cell r="T67">
            <v>2020</v>
          </cell>
          <cell r="W67" t="str">
            <v>07</v>
          </cell>
          <cell r="AI67">
            <v>422105</v>
          </cell>
          <cell r="AX67">
            <v>180</v>
          </cell>
          <cell r="BE67" t="str">
            <v/>
          </cell>
          <cell r="BH67" t="str">
            <v>CLT</v>
          </cell>
          <cell r="BK67">
            <v>0</v>
          </cell>
          <cell r="BR67">
            <v>1375.01</v>
          </cell>
          <cell r="CA67">
            <v>0</v>
          </cell>
          <cell r="CD67">
            <v>209</v>
          </cell>
          <cell r="CG67">
            <v>0</v>
          </cell>
          <cell r="CN67">
            <v>0</v>
          </cell>
          <cell r="CS67">
            <v>156.19</v>
          </cell>
          <cell r="CV67">
            <v>0</v>
          </cell>
          <cell r="CY67">
            <v>542.77832000000001</v>
          </cell>
          <cell r="DB67">
            <v>542.77832000000001</v>
          </cell>
          <cell r="DE67">
            <v>0</v>
          </cell>
          <cell r="DJ67">
            <v>542.77832000000001</v>
          </cell>
          <cell r="DQ67">
            <v>0</v>
          </cell>
          <cell r="ED67" t="str">
            <v>RECEPÇÃO</v>
          </cell>
        </row>
        <row r="68">
          <cell r="A68" t="str">
            <v>31/07/2020</v>
          </cell>
          <cell r="D68" t="str">
            <v>12955134000900</v>
          </cell>
          <cell r="G68" t="str">
            <v>INSTITUTO DIVA ALVES DO BRASIL</v>
          </cell>
          <cell r="J68" t="str">
            <v>6033075</v>
          </cell>
          <cell r="L68" t="str">
            <v>UPA 24H PARQUE LAFAIETE - DUQUE DE CAXIAS I</v>
          </cell>
          <cell r="P68" t="str">
            <v>0008/2020</v>
          </cell>
          <cell r="T68">
            <v>2020</v>
          </cell>
          <cell r="W68" t="str">
            <v>07</v>
          </cell>
          <cell r="AI68">
            <v>223505</v>
          </cell>
          <cell r="AX68">
            <v>180</v>
          </cell>
          <cell r="BE68" t="str">
            <v/>
          </cell>
          <cell r="BH68" t="str">
            <v>CLT</v>
          </cell>
          <cell r="BK68">
            <v>0</v>
          </cell>
          <cell r="BR68">
            <v>3158.96</v>
          </cell>
          <cell r="CA68">
            <v>0</v>
          </cell>
          <cell r="CD68">
            <v>209</v>
          </cell>
          <cell r="CG68">
            <v>0</v>
          </cell>
          <cell r="CN68">
            <v>0</v>
          </cell>
          <cell r="CS68">
            <v>344.92</v>
          </cell>
          <cell r="CV68">
            <v>0</v>
          </cell>
          <cell r="CY68">
            <v>1198.6081200000001</v>
          </cell>
          <cell r="DB68">
            <v>1198.6081200000001</v>
          </cell>
          <cell r="DE68">
            <v>0</v>
          </cell>
          <cell r="DJ68">
            <v>1198.6081200000001</v>
          </cell>
          <cell r="DQ68">
            <v>0</v>
          </cell>
          <cell r="ED68" t="str">
            <v>CLASSIFICAÇÃO DE RISCO</v>
          </cell>
        </row>
        <row r="69">
          <cell r="A69" t="str">
            <v>31/07/2020</v>
          </cell>
          <cell r="D69" t="str">
            <v>12955134000900</v>
          </cell>
          <cell r="G69" t="str">
            <v>INSTITUTO DIVA ALVES DO BRASIL</v>
          </cell>
          <cell r="J69" t="str">
            <v>6033075</v>
          </cell>
          <cell r="L69" t="str">
            <v>UPA 24H PARQUE LAFAIETE - DUQUE DE CAXIAS I</v>
          </cell>
          <cell r="P69" t="str">
            <v>0008/2020</v>
          </cell>
          <cell r="T69">
            <v>2020</v>
          </cell>
          <cell r="W69" t="str">
            <v>07</v>
          </cell>
          <cell r="AI69">
            <v>411010</v>
          </cell>
          <cell r="AX69">
            <v>220</v>
          </cell>
          <cell r="BE69" t="str">
            <v/>
          </cell>
          <cell r="BH69" t="str">
            <v>CLT</v>
          </cell>
          <cell r="BK69">
            <v>0</v>
          </cell>
          <cell r="BR69">
            <v>4000</v>
          </cell>
          <cell r="CA69">
            <v>0</v>
          </cell>
          <cell r="CD69">
            <v>209</v>
          </cell>
          <cell r="CG69">
            <v>0</v>
          </cell>
          <cell r="CN69">
            <v>0</v>
          </cell>
          <cell r="CS69">
            <v>345.41</v>
          </cell>
          <cell r="CV69">
            <v>0</v>
          </cell>
          <cell r="CY69">
            <v>1200.3039200000001</v>
          </cell>
          <cell r="DB69">
            <v>1200.3039200000001</v>
          </cell>
          <cell r="DE69">
            <v>0</v>
          </cell>
          <cell r="DJ69">
            <v>1200.3039200000001</v>
          </cell>
          <cell r="DQ69">
            <v>0</v>
          </cell>
          <cell r="ED69" t="str">
            <v>SALA ADMINISTRATIVA</v>
          </cell>
        </row>
        <row r="70">
          <cell r="A70" t="str">
            <v>31/07/2020</v>
          </cell>
          <cell r="D70" t="str">
            <v>12955134000900</v>
          </cell>
          <cell r="G70" t="str">
            <v>INSTITUTO DIVA ALVES DO BRASIL</v>
          </cell>
          <cell r="J70" t="str">
            <v>6033075</v>
          </cell>
          <cell r="L70" t="str">
            <v>UPA 24H PARQUE LAFAIETE - DUQUE DE CAXIAS I</v>
          </cell>
          <cell r="P70" t="str">
            <v>0008/2020</v>
          </cell>
          <cell r="T70">
            <v>2020</v>
          </cell>
          <cell r="W70" t="str">
            <v>07</v>
          </cell>
          <cell r="AI70">
            <v>411010</v>
          </cell>
          <cell r="AX70">
            <v>180</v>
          </cell>
          <cell r="BE70" t="str">
            <v/>
          </cell>
          <cell r="BH70" t="str">
            <v>CLT</v>
          </cell>
          <cell r="BK70">
            <v>0</v>
          </cell>
          <cell r="BR70">
            <v>1375.01</v>
          </cell>
          <cell r="CA70">
            <v>0</v>
          </cell>
          <cell r="CD70">
            <v>209</v>
          </cell>
          <cell r="CG70">
            <v>0</v>
          </cell>
          <cell r="CN70">
            <v>0</v>
          </cell>
          <cell r="CS70">
            <v>144.05000000000001</v>
          </cell>
          <cell r="CV70">
            <v>0</v>
          </cell>
          <cell r="CY70">
            <v>500.60016000000002</v>
          </cell>
          <cell r="DB70">
            <v>500.60016000000002</v>
          </cell>
          <cell r="DE70">
            <v>0</v>
          </cell>
          <cell r="DJ70">
            <v>500.60016000000002</v>
          </cell>
          <cell r="DQ70">
            <v>0</v>
          </cell>
          <cell r="ED70" t="str">
            <v>SALA ADMINISTRATIVA</v>
          </cell>
        </row>
        <row r="71">
          <cell r="A71" t="str">
            <v>31/07/2020</v>
          </cell>
          <cell r="D71" t="str">
            <v>12955134000900</v>
          </cell>
          <cell r="G71" t="str">
            <v>INSTITUTO DIVA ALVES DO BRASIL</v>
          </cell>
          <cell r="J71" t="str">
            <v>6033075</v>
          </cell>
          <cell r="L71" t="str">
            <v>UPA 24H PARQUE LAFAIETE - DUQUE DE CAXIAS I</v>
          </cell>
          <cell r="P71" t="str">
            <v>0008/2020</v>
          </cell>
          <cell r="T71">
            <v>2020</v>
          </cell>
          <cell r="W71" t="str">
            <v>07</v>
          </cell>
          <cell r="AI71">
            <v>413115</v>
          </cell>
          <cell r="AX71">
            <v>220</v>
          </cell>
          <cell r="BE71" t="str">
            <v/>
          </cell>
          <cell r="BH71" t="str">
            <v>CLT</v>
          </cell>
          <cell r="BK71">
            <v>0</v>
          </cell>
          <cell r="BR71">
            <v>1867.5</v>
          </cell>
          <cell r="CA71">
            <v>761.83</v>
          </cell>
          <cell r="CD71">
            <v>0</v>
          </cell>
          <cell r="CG71">
            <v>0</v>
          </cell>
          <cell r="CN71">
            <v>0</v>
          </cell>
          <cell r="CS71">
            <v>253.03</v>
          </cell>
          <cell r="CV71">
            <v>0</v>
          </cell>
          <cell r="CY71">
            <v>879.32511999999997</v>
          </cell>
          <cell r="DB71">
            <v>879.32511999999997</v>
          </cell>
          <cell r="DE71">
            <v>0</v>
          </cell>
          <cell r="DJ71">
            <v>879.32511999999997</v>
          </cell>
          <cell r="DQ71">
            <v>3047.33</v>
          </cell>
          <cell r="ED71" t="str">
            <v>SALA ADMINISTRATIVA</v>
          </cell>
        </row>
        <row r="72">
          <cell r="A72" t="str">
            <v>31/07/2020</v>
          </cell>
          <cell r="D72" t="str">
            <v>12955134000900</v>
          </cell>
          <cell r="G72" t="str">
            <v>INSTITUTO DIVA ALVES DO BRASIL</v>
          </cell>
          <cell r="J72" t="str">
            <v>6033075</v>
          </cell>
          <cell r="L72" t="str">
            <v>UPA 24H PARQUE LAFAIETE - DUQUE DE CAXIAS I</v>
          </cell>
          <cell r="P72" t="str">
            <v>0008/2020</v>
          </cell>
          <cell r="T72">
            <v>2020</v>
          </cell>
          <cell r="W72" t="str">
            <v>07</v>
          </cell>
          <cell r="AI72">
            <v>517410</v>
          </cell>
          <cell r="AX72">
            <v>180</v>
          </cell>
          <cell r="BE72" t="str">
            <v/>
          </cell>
          <cell r="BH72" t="str">
            <v>CLT</v>
          </cell>
          <cell r="BK72">
            <v>0</v>
          </cell>
          <cell r="BR72">
            <v>1375.01</v>
          </cell>
          <cell r="CA72">
            <v>0</v>
          </cell>
          <cell r="CD72">
            <v>209</v>
          </cell>
          <cell r="CG72">
            <v>0</v>
          </cell>
          <cell r="CN72">
            <v>0</v>
          </cell>
          <cell r="CS72">
            <v>183.7</v>
          </cell>
          <cell r="CV72">
            <v>0</v>
          </cell>
          <cell r="CY72">
            <v>638.36861999999996</v>
          </cell>
          <cell r="DB72">
            <v>638.36861999999996</v>
          </cell>
          <cell r="DE72">
            <v>0</v>
          </cell>
          <cell r="DJ72">
            <v>638.36861999999996</v>
          </cell>
          <cell r="DQ72">
            <v>0</v>
          </cell>
          <cell r="ED72" t="str">
            <v>SEGURANÇA/ÁREAS COMUNS</v>
          </cell>
        </row>
        <row r="73">
          <cell r="A73" t="str">
            <v>31/07/2020</v>
          </cell>
          <cell r="D73" t="str">
            <v>12955134000900</v>
          </cell>
          <cell r="G73" t="str">
            <v>INSTITUTO DIVA ALVES DO BRASIL</v>
          </cell>
          <cell r="J73" t="str">
            <v>6033075</v>
          </cell>
          <cell r="L73" t="str">
            <v>UPA 24H PARQUE LAFAIETE - DUQUE DE CAXIAS I</v>
          </cell>
          <cell r="P73" t="str">
            <v>0008/2020</v>
          </cell>
          <cell r="T73">
            <v>2020</v>
          </cell>
          <cell r="W73" t="str">
            <v>07</v>
          </cell>
          <cell r="AI73">
            <v>422105</v>
          </cell>
          <cell r="AX73">
            <v>180</v>
          </cell>
          <cell r="BE73" t="str">
            <v/>
          </cell>
          <cell r="BH73" t="str">
            <v>CLT</v>
          </cell>
          <cell r="BK73">
            <v>0</v>
          </cell>
          <cell r="BR73">
            <v>1375.01</v>
          </cell>
          <cell r="CA73">
            <v>0</v>
          </cell>
          <cell r="CD73">
            <v>209</v>
          </cell>
          <cell r="CG73">
            <v>0</v>
          </cell>
          <cell r="CN73">
            <v>0</v>
          </cell>
          <cell r="CS73">
            <v>156.41999999999999</v>
          </cell>
          <cell r="CV73">
            <v>0</v>
          </cell>
          <cell r="CY73">
            <v>543.56784000000005</v>
          </cell>
          <cell r="DB73">
            <v>543.56784000000005</v>
          </cell>
          <cell r="DE73">
            <v>0</v>
          </cell>
          <cell r="DJ73">
            <v>543.56784000000005</v>
          </cell>
          <cell r="DQ73">
            <v>0</v>
          </cell>
          <cell r="ED73" t="str">
            <v>RECEPÇÃO</v>
          </cell>
        </row>
        <row r="74">
          <cell r="A74" t="str">
            <v>31/07/2020</v>
          </cell>
          <cell r="D74" t="str">
            <v>12955134000900</v>
          </cell>
          <cell r="G74" t="str">
            <v>INSTITUTO DIVA ALVES DO BRASIL</v>
          </cell>
          <cell r="J74" t="str">
            <v>6033075</v>
          </cell>
          <cell r="L74" t="str">
            <v>UPA 24H PARQUE LAFAIETE - DUQUE DE CAXIAS I</v>
          </cell>
          <cell r="P74" t="str">
            <v>0008/2020</v>
          </cell>
          <cell r="T74">
            <v>2020</v>
          </cell>
          <cell r="W74" t="str">
            <v>07</v>
          </cell>
          <cell r="AI74">
            <v>411010</v>
          </cell>
          <cell r="AX74">
            <v>220</v>
          </cell>
          <cell r="BE74" t="str">
            <v/>
          </cell>
          <cell r="BH74" t="str">
            <v>CLT</v>
          </cell>
          <cell r="BK74">
            <v>0</v>
          </cell>
          <cell r="BR74">
            <v>1800</v>
          </cell>
          <cell r="CA74">
            <v>0</v>
          </cell>
          <cell r="CD74">
            <v>209</v>
          </cell>
          <cell r="CG74">
            <v>0</v>
          </cell>
          <cell r="CN74">
            <v>0</v>
          </cell>
          <cell r="CS74">
            <v>164.35</v>
          </cell>
          <cell r="CV74">
            <v>0</v>
          </cell>
          <cell r="CY74">
            <v>571.13432</v>
          </cell>
          <cell r="DB74">
            <v>571.13432</v>
          </cell>
          <cell r="DE74">
            <v>0</v>
          </cell>
          <cell r="DJ74">
            <v>571.13432</v>
          </cell>
          <cell r="DQ74">
            <v>0</v>
          </cell>
          <cell r="ED74" t="str">
            <v>SALA ADMINISTRATIVA</v>
          </cell>
        </row>
        <row r="75">
          <cell r="A75" t="str">
            <v>31/07/2020</v>
          </cell>
          <cell r="D75" t="str">
            <v>12955134000900</v>
          </cell>
          <cell r="G75" t="str">
            <v>INSTITUTO DIVA ALVES DO BRASIL</v>
          </cell>
          <cell r="J75" t="str">
            <v>6033075</v>
          </cell>
          <cell r="L75" t="str">
            <v>UPA 24H PARQUE LAFAIETE - DUQUE DE CAXIAS I</v>
          </cell>
          <cell r="P75" t="str">
            <v>0008/2020</v>
          </cell>
          <cell r="T75">
            <v>2020</v>
          </cell>
          <cell r="W75" t="str">
            <v>07</v>
          </cell>
          <cell r="AI75">
            <v>322205</v>
          </cell>
          <cell r="AX75">
            <v>180</v>
          </cell>
          <cell r="BE75" t="str">
            <v/>
          </cell>
          <cell r="BH75" t="str">
            <v>CLT</v>
          </cell>
          <cell r="BK75">
            <v>0</v>
          </cell>
          <cell r="BR75">
            <v>1665.93</v>
          </cell>
          <cell r="CA75">
            <v>0</v>
          </cell>
          <cell r="CD75">
            <v>209</v>
          </cell>
          <cell r="CG75">
            <v>0</v>
          </cell>
          <cell r="CN75">
            <v>0</v>
          </cell>
          <cell r="CS75">
            <v>230.93</v>
          </cell>
          <cell r="CV75">
            <v>0</v>
          </cell>
          <cell r="CY75">
            <v>802.51094000000001</v>
          </cell>
          <cell r="DB75">
            <v>802.51094000000001</v>
          </cell>
          <cell r="DE75">
            <v>0</v>
          </cell>
          <cell r="DJ75">
            <v>802.51094000000001</v>
          </cell>
          <cell r="DQ75">
            <v>0</v>
          </cell>
          <cell r="ED75" t="str">
            <v>CLASSIFICAÇÃO DE RISCO</v>
          </cell>
        </row>
        <row r="76">
          <cell r="A76" t="str">
            <v>31/07/2020</v>
          </cell>
          <cell r="D76" t="str">
            <v>12955134000900</v>
          </cell>
          <cell r="G76" t="str">
            <v>INSTITUTO DIVA ALVES DO BRASIL</v>
          </cell>
          <cell r="J76" t="str">
            <v>6033075</v>
          </cell>
          <cell r="L76" t="str">
            <v>UPA 24H PARQUE LAFAIETE - DUQUE DE CAXIAS I</v>
          </cell>
          <cell r="P76" t="str">
            <v>0008/2020</v>
          </cell>
          <cell r="T76">
            <v>2020</v>
          </cell>
          <cell r="W76" t="str">
            <v>07</v>
          </cell>
          <cell r="AI76">
            <v>223405</v>
          </cell>
          <cell r="AX76">
            <v>180</v>
          </cell>
          <cell r="BE76" t="str">
            <v/>
          </cell>
          <cell r="BH76" t="str">
            <v>CLT</v>
          </cell>
          <cell r="BK76">
            <v>0</v>
          </cell>
          <cell r="BR76">
            <v>3158.96</v>
          </cell>
          <cell r="CA76">
            <v>0</v>
          </cell>
          <cell r="CD76">
            <v>20.9</v>
          </cell>
          <cell r="CG76">
            <v>0</v>
          </cell>
          <cell r="CN76">
            <v>1474.41</v>
          </cell>
          <cell r="CS76">
            <v>279.60000000000002</v>
          </cell>
          <cell r="CV76">
            <v>0</v>
          </cell>
          <cell r="CY76">
            <v>971.63224000000002</v>
          </cell>
          <cell r="DB76">
            <v>971.63224000000002</v>
          </cell>
          <cell r="DE76">
            <v>0</v>
          </cell>
          <cell r="DJ76">
            <v>971.63224000000002</v>
          </cell>
          <cell r="DQ76">
            <v>0</v>
          </cell>
          <cell r="ED76" t="str">
            <v>FARMACIA HOSPITALAR</v>
          </cell>
        </row>
        <row r="77">
          <cell r="A77" t="str">
            <v>31/07/2020</v>
          </cell>
          <cell r="D77" t="str">
            <v>12955134000900</v>
          </cell>
          <cell r="G77" t="str">
            <v>INSTITUTO DIVA ALVES DO BRASIL</v>
          </cell>
          <cell r="J77" t="str">
            <v>6033075</v>
          </cell>
          <cell r="L77" t="str">
            <v>UPA 24H PARQUE LAFAIETE - DUQUE DE CAXIAS I</v>
          </cell>
          <cell r="P77" t="str">
            <v>0008/2020</v>
          </cell>
          <cell r="T77">
            <v>2020</v>
          </cell>
          <cell r="W77" t="str">
            <v>07</v>
          </cell>
          <cell r="AI77">
            <v>414105</v>
          </cell>
          <cell r="AX77">
            <v>180</v>
          </cell>
          <cell r="BE77" t="str">
            <v/>
          </cell>
          <cell r="BH77" t="str">
            <v>CLT</v>
          </cell>
          <cell r="BK77">
            <v>0</v>
          </cell>
          <cell r="BR77">
            <v>1375.01</v>
          </cell>
          <cell r="CA77">
            <v>0</v>
          </cell>
          <cell r="CD77">
            <v>209</v>
          </cell>
          <cell r="CG77">
            <v>0</v>
          </cell>
          <cell r="CN77">
            <v>0</v>
          </cell>
          <cell r="CS77">
            <v>143.28</v>
          </cell>
          <cell r="CV77">
            <v>0</v>
          </cell>
          <cell r="CY77">
            <v>497.92858000000001</v>
          </cell>
          <cell r="DB77">
            <v>497.92858000000001</v>
          </cell>
          <cell r="DE77">
            <v>0</v>
          </cell>
          <cell r="DJ77">
            <v>497.92858000000001</v>
          </cell>
          <cell r="DQ77">
            <v>0</v>
          </cell>
          <cell r="ED77" t="str">
            <v>ALMOXARIFADO</v>
          </cell>
        </row>
        <row r="78">
          <cell r="A78" t="str">
            <v>31/07/2020</v>
          </cell>
          <cell r="D78" t="str">
            <v>12955134000900</v>
          </cell>
          <cell r="G78" t="str">
            <v>INSTITUTO DIVA ALVES DO BRASIL</v>
          </cell>
          <cell r="J78" t="str">
            <v>6033075</v>
          </cell>
          <cell r="L78" t="str">
            <v>UPA 24H PARQUE LAFAIETE - DUQUE DE CAXIAS I</v>
          </cell>
          <cell r="P78" t="str">
            <v>0008/2020</v>
          </cell>
          <cell r="T78">
            <v>2020</v>
          </cell>
          <cell r="W78" t="str">
            <v>07</v>
          </cell>
          <cell r="AI78">
            <v>131205</v>
          </cell>
          <cell r="AX78">
            <v>100</v>
          </cell>
          <cell r="BE78" t="str">
            <v/>
          </cell>
          <cell r="BH78" t="str">
            <v>CLT</v>
          </cell>
          <cell r="BK78">
            <v>0</v>
          </cell>
          <cell r="BR78">
            <v>12000</v>
          </cell>
          <cell r="CA78">
            <v>0</v>
          </cell>
          <cell r="CD78">
            <v>209</v>
          </cell>
          <cell r="CG78">
            <v>0</v>
          </cell>
          <cell r="CN78">
            <v>0</v>
          </cell>
          <cell r="CS78">
            <v>989.06</v>
          </cell>
          <cell r="CV78">
            <v>0</v>
          </cell>
          <cell r="CY78">
            <v>3436.9946199999999</v>
          </cell>
          <cell r="DB78">
            <v>3436.9946199999999</v>
          </cell>
          <cell r="DE78">
            <v>0</v>
          </cell>
          <cell r="DJ78">
            <v>3436.9946199999999</v>
          </cell>
          <cell r="DQ78">
            <v>0</v>
          </cell>
          <cell r="ED78" t="str">
            <v>SALA ADMINISTRATIVA</v>
          </cell>
        </row>
        <row r="79">
          <cell r="A79" t="str">
            <v>31/07/2020</v>
          </cell>
          <cell r="D79" t="str">
            <v>12955134000900</v>
          </cell>
          <cell r="G79" t="str">
            <v>INSTITUTO DIVA ALVES DO BRASIL</v>
          </cell>
          <cell r="J79" t="str">
            <v>6033075</v>
          </cell>
          <cell r="L79" t="str">
            <v>UPA 24H PARQUE LAFAIETE - DUQUE DE CAXIAS I</v>
          </cell>
          <cell r="P79" t="str">
            <v>0008/2020</v>
          </cell>
          <cell r="T79">
            <v>2020</v>
          </cell>
          <cell r="W79" t="str">
            <v>07</v>
          </cell>
          <cell r="AI79">
            <v>131210</v>
          </cell>
          <cell r="AX79">
            <v>200</v>
          </cell>
          <cell r="BE79" t="str">
            <v/>
          </cell>
          <cell r="BH79" t="str">
            <v>CLT</v>
          </cell>
          <cell r="BK79">
            <v>0</v>
          </cell>
          <cell r="BR79">
            <v>7000</v>
          </cell>
          <cell r="CA79">
            <v>2694.74</v>
          </cell>
          <cell r="CD79">
            <v>0</v>
          </cell>
          <cell r="CG79">
            <v>0</v>
          </cell>
          <cell r="CN79">
            <v>0</v>
          </cell>
          <cell r="CS79">
            <v>889.73</v>
          </cell>
          <cell r="CV79">
            <v>0</v>
          </cell>
          <cell r="CY79">
            <v>3215.4175</v>
          </cell>
          <cell r="DB79">
            <v>3215.4175</v>
          </cell>
          <cell r="DE79">
            <v>0</v>
          </cell>
          <cell r="DJ79">
            <v>3215.4175</v>
          </cell>
          <cell r="DQ79">
            <v>10778.98</v>
          </cell>
          <cell r="ED79" t="str">
            <v>SALA ADMINISTRATIVA</v>
          </cell>
        </row>
        <row r="80">
          <cell r="A80" t="str">
            <v>31/07/2020</v>
          </cell>
          <cell r="D80" t="str">
            <v>12955134000900</v>
          </cell>
          <cell r="G80" t="str">
            <v>INSTITUTO DIVA ALVES DO BRASIL</v>
          </cell>
          <cell r="J80" t="str">
            <v>6033075</v>
          </cell>
          <cell r="L80" t="str">
            <v>UPA 24H PARQUE LAFAIETE - DUQUE DE CAXIAS I</v>
          </cell>
          <cell r="P80" t="str">
            <v>0008/2020</v>
          </cell>
          <cell r="T80">
            <v>2020</v>
          </cell>
          <cell r="W80" t="str">
            <v>07</v>
          </cell>
          <cell r="AI80">
            <v>517410</v>
          </cell>
          <cell r="AX80">
            <v>180</v>
          </cell>
          <cell r="BE80" t="str">
            <v/>
          </cell>
          <cell r="BH80" t="str">
            <v>CLT</v>
          </cell>
          <cell r="BK80">
            <v>0</v>
          </cell>
          <cell r="BR80">
            <v>1375.01</v>
          </cell>
          <cell r="CA80">
            <v>0</v>
          </cell>
          <cell r="CD80">
            <v>209</v>
          </cell>
          <cell r="CG80">
            <v>0</v>
          </cell>
          <cell r="CN80">
            <v>0</v>
          </cell>
          <cell r="CS80">
            <v>144.13</v>
          </cell>
          <cell r="CV80">
            <v>0</v>
          </cell>
          <cell r="CY80">
            <v>500.87538000000001</v>
          </cell>
          <cell r="DB80">
            <v>500.87538000000001</v>
          </cell>
          <cell r="DE80">
            <v>0</v>
          </cell>
          <cell r="DJ80">
            <v>500.87538000000001</v>
          </cell>
          <cell r="DQ80">
            <v>0</v>
          </cell>
          <cell r="ED80" t="str">
            <v>SEGURANÇA/ÁREAS COMUNS</v>
          </cell>
        </row>
        <row r="81">
          <cell r="A81" t="str">
            <v>31/07/2020</v>
          </cell>
          <cell r="D81" t="str">
            <v>12955134000900</v>
          </cell>
          <cell r="G81" t="str">
            <v>INSTITUTO DIVA ALVES DO BRASIL</v>
          </cell>
          <cell r="J81" t="str">
            <v>6033075</v>
          </cell>
          <cell r="L81" t="str">
            <v>UPA 24H PARQUE LAFAIETE - DUQUE DE CAXIAS I</v>
          </cell>
          <cell r="P81" t="str">
            <v>0008/2020</v>
          </cell>
          <cell r="T81">
            <v>2020</v>
          </cell>
          <cell r="W81" t="str">
            <v>07</v>
          </cell>
          <cell r="AI81">
            <v>517410</v>
          </cell>
          <cell r="AX81">
            <v>180</v>
          </cell>
          <cell r="BE81" t="str">
            <v/>
          </cell>
          <cell r="BH81" t="str">
            <v>CLT</v>
          </cell>
          <cell r="BK81">
            <v>0</v>
          </cell>
          <cell r="BR81">
            <v>1375.01</v>
          </cell>
          <cell r="CA81">
            <v>0</v>
          </cell>
          <cell r="CD81">
            <v>209</v>
          </cell>
          <cell r="CG81">
            <v>0</v>
          </cell>
          <cell r="CN81">
            <v>0</v>
          </cell>
          <cell r="CS81">
            <v>127.97</v>
          </cell>
          <cell r="CV81">
            <v>0</v>
          </cell>
          <cell r="CY81">
            <v>444.69713999999999</v>
          </cell>
          <cell r="DB81">
            <v>444.69713999999999</v>
          </cell>
          <cell r="DE81">
            <v>0</v>
          </cell>
          <cell r="DJ81">
            <v>444.69713999999999</v>
          </cell>
          <cell r="DQ81">
            <v>0</v>
          </cell>
          <cell r="ED81" t="str">
            <v>SEGURANÇA/ÁREAS COMUNS</v>
          </cell>
        </row>
        <row r="82">
          <cell r="A82" t="str">
            <v>31/07/2020</v>
          </cell>
          <cell r="D82" t="str">
            <v>12955134000900</v>
          </cell>
          <cell r="G82" t="str">
            <v>INSTITUTO DIVA ALVES DO BRASIL</v>
          </cell>
          <cell r="J82" t="str">
            <v>6033075</v>
          </cell>
          <cell r="L82" t="str">
            <v>UPA 24H PARQUE LAFAIETE - DUQUE DE CAXIAS I</v>
          </cell>
          <cell r="P82" t="str">
            <v>0008/2020</v>
          </cell>
          <cell r="T82">
            <v>2020</v>
          </cell>
          <cell r="W82" t="str">
            <v>07</v>
          </cell>
          <cell r="AI82">
            <v>517410</v>
          </cell>
          <cell r="AX82">
            <v>180</v>
          </cell>
          <cell r="BE82" t="str">
            <v/>
          </cell>
          <cell r="BH82" t="str">
            <v>CLT</v>
          </cell>
          <cell r="BK82">
            <v>0</v>
          </cell>
          <cell r="BR82">
            <v>1375.01</v>
          </cell>
          <cell r="CA82">
            <v>0</v>
          </cell>
          <cell r="CD82">
            <v>209</v>
          </cell>
          <cell r="CG82">
            <v>0</v>
          </cell>
          <cell r="CN82">
            <v>0</v>
          </cell>
          <cell r="CS82">
            <v>152.21</v>
          </cell>
          <cell r="CV82">
            <v>0</v>
          </cell>
          <cell r="CY82">
            <v>528.96172000000001</v>
          </cell>
          <cell r="DB82">
            <v>528.96172000000001</v>
          </cell>
          <cell r="DE82">
            <v>0</v>
          </cell>
          <cell r="DJ82">
            <v>528.96172000000001</v>
          </cell>
          <cell r="DQ82">
            <v>0</v>
          </cell>
          <cell r="ED82" t="str">
            <v>SEGURANÇA/ÁREAS COMUNS</v>
          </cell>
        </row>
        <row r="83">
          <cell r="A83" t="str">
            <v>31/07/2020</v>
          </cell>
          <cell r="D83" t="str">
            <v>12955134000900</v>
          </cell>
          <cell r="G83" t="str">
            <v>INSTITUTO DIVA ALVES DO BRASIL</v>
          </cell>
          <cell r="J83" t="str">
            <v>6033075</v>
          </cell>
          <cell r="L83" t="str">
            <v>UPA 24H PARQUE LAFAIETE - DUQUE DE CAXIAS I</v>
          </cell>
          <cell r="P83" t="str">
            <v>0008/2020</v>
          </cell>
          <cell r="T83">
            <v>2020</v>
          </cell>
          <cell r="W83" t="str">
            <v>07</v>
          </cell>
          <cell r="AI83">
            <v>322205</v>
          </cell>
          <cell r="AX83">
            <v>180</v>
          </cell>
          <cell r="BE83" t="str">
            <v/>
          </cell>
          <cell r="BH83" t="str">
            <v>CLT</v>
          </cell>
          <cell r="BK83">
            <v>0</v>
          </cell>
          <cell r="BR83">
            <v>1665.93</v>
          </cell>
          <cell r="CA83">
            <v>763.4</v>
          </cell>
          <cell r="CD83">
            <v>0</v>
          </cell>
          <cell r="CG83">
            <v>0</v>
          </cell>
          <cell r="CN83">
            <v>0</v>
          </cell>
          <cell r="CS83">
            <v>259.74</v>
          </cell>
          <cell r="CV83">
            <v>0</v>
          </cell>
          <cell r="CY83">
            <v>926.64350000000002</v>
          </cell>
          <cell r="DB83">
            <v>926.64350000000002</v>
          </cell>
          <cell r="DE83">
            <v>0</v>
          </cell>
          <cell r="DJ83">
            <v>926.64350000000002</v>
          </cell>
          <cell r="DQ83">
            <v>3053.6</v>
          </cell>
          <cell r="ED83" t="str">
            <v>SALA DE MEDICAÇAO</v>
          </cell>
        </row>
        <row r="84">
          <cell r="A84" t="str">
            <v>31/07/2020</v>
          </cell>
          <cell r="D84" t="str">
            <v>12955134000900</v>
          </cell>
          <cell r="G84" t="str">
            <v>INSTITUTO DIVA ALVES DO BRASIL</v>
          </cell>
          <cell r="J84" t="str">
            <v>6033075</v>
          </cell>
          <cell r="L84" t="str">
            <v>UPA 24H PARQUE LAFAIETE - DUQUE DE CAXIAS I</v>
          </cell>
          <cell r="P84" t="str">
            <v>0008/2020</v>
          </cell>
          <cell r="T84">
            <v>2020</v>
          </cell>
          <cell r="W84" t="str">
            <v>07</v>
          </cell>
          <cell r="AI84">
            <v>515110</v>
          </cell>
          <cell r="AX84">
            <v>180</v>
          </cell>
          <cell r="BE84" t="str">
            <v/>
          </cell>
          <cell r="BH84" t="str">
            <v>CLT</v>
          </cell>
          <cell r="BK84">
            <v>0</v>
          </cell>
          <cell r="BR84">
            <v>1283.73</v>
          </cell>
          <cell r="CA84">
            <v>0</v>
          </cell>
          <cell r="CD84">
            <v>209</v>
          </cell>
          <cell r="CG84">
            <v>0</v>
          </cell>
          <cell r="CN84">
            <v>0</v>
          </cell>
          <cell r="CS84">
            <v>175.38</v>
          </cell>
          <cell r="CV84">
            <v>0</v>
          </cell>
          <cell r="CY84">
            <v>609.47051999999996</v>
          </cell>
          <cell r="DB84">
            <v>609.47051999999996</v>
          </cell>
          <cell r="DE84">
            <v>0</v>
          </cell>
          <cell r="DJ84">
            <v>609.47051999999996</v>
          </cell>
          <cell r="DQ84">
            <v>0</v>
          </cell>
          <cell r="ED84" t="str">
            <v>ACOLHIMENTO</v>
          </cell>
        </row>
        <row r="85">
          <cell r="A85" t="str">
            <v>31/07/2020</v>
          </cell>
          <cell r="D85" t="str">
            <v>12955134000900</v>
          </cell>
          <cell r="G85" t="str">
            <v>INSTITUTO DIVA ALVES DO BRASIL</v>
          </cell>
          <cell r="J85" t="str">
            <v>6033075</v>
          </cell>
          <cell r="L85" t="str">
            <v>UPA 24H PARQUE LAFAIETE - DUQUE DE CAXIAS I</v>
          </cell>
          <cell r="P85" t="str">
            <v>0008/2020</v>
          </cell>
          <cell r="T85">
            <v>2020</v>
          </cell>
          <cell r="W85" t="str">
            <v>07</v>
          </cell>
          <cell r="AI85">
            <v>515110</v>
          </cell>
          <cell r="AX85">
            <v>180</v>
          </cell>
          <cell r="BE85" t="str">
            <v/>
          </cell>
          <cell r="BH85" t="str">
            <v>CLT</v>
          </cell>
          <cell r="BK85">
            <v>0</v>
          </cell>
          <cell r="BR85">
            <v>1283.73</v>
          </cell>
          <cell r="CA85">
            <v>0</v>
          </cell>
          <cell r="CD85">
            <v>209</v>
          </cell>
          <cell r="CG85">
            <v>0</v>
          </cell>
          <cell r="CN85">
            <v>0</v>
          </cell>
          <cell r="CS85">
            <v>120.58</v>
          </cell>
          <cell r="CV85">
            <v>0</v>
          </cell>
          <cell r="CY85">
            <v>419.03217999999998</v>
          </cell>
          <cell r="DB85">
            <v>419.03217999999998</v>
          </cell>
          <cell r="DE85">
            <v>0</v>
          </cell>
          <cell r="DJ85">
            <v>419.03217999999998</v>
          </cell>
          <cell r="DQ85">
            <v>0</v>
          </cell>
          <cell r="ED85" t="str">
            <v>ACOLHIMENTO</v>
          </cell>
        </row>
        <row r="86">
          <cell r="A86" t="str">
            <v>31/07/2020</v>
          </cell>
          <cell r="D86" t="str">
            <v>12955134000900</v>
          </cell>
          <cell r="G86" t="str">
            <v>INSTITUTO DIVA ALVES DO BRASIL</v>
          </cell>
          <cell r="J86" t="str">
            <v>6033075</v>
          </cell>
          <cell r="L86" t="str">
            <v>UPA 24H PARQUE LAFAIETE - DUQUE DE CAXIAS I</v>
          </cell>
          <cell r="P86" t="str">
            <v>0008/2020</v>
          </cell>
          <cell r="T86">
            <v>2020</v>
          </cell>
          <cell r="W86" t="str">
            <v>07</v>
          </cell>
          <cell r="AI86">
            <v>517410</v>
          </cell>
          <cell r="AX86">
            <v>180</v>
          </cell>
          <cell r="BE86" t="str">
            <v/>
          </cell>
          <cell r="BH86" t="str">
            <v>CLT</v>
          </cell>
          <cell r="BK86">
            <v>0</v>
          </cell>
          <cell r="BR86">
            <v>1375.01</v>
          </cell>
          <cell r="CA86">
            <v>0</v>
          </cell>
          <cell r="CD86">
            <v>209</v>
          </cell>
          <cell r="CG86">
            <v>0</v>
          </cell>
          <cell r="CN86">
            <v>0</v>
          </cell>
          <cell r="CS86">
            <v>127.97</v>
          </cell>
          <cell r="CV86">
            <v>0</v>
          </cell>
          <cell r="CY86">
            <v>444.69713999999999</v>
          </cell>
          <cell r="DB86">
            <v>444.69713999999999</v>
          </cell>
          <cell r="DE86">
            <v>0</v>
          </cell>
          <cell r="DJ86">
            <v>444.69713999999999</v>
          </cell>
          <cell r="DQ86">
            <v>0</v>
          </cell>
          <cell r="ED86" t="str">
            <v>SEGURANÇA/ÁREAS COMUNS</v>
          </cell>
        </row>
        <row r="87">
          <cell r="A87" t="str">
            <v>31/07/2020</v>
          </cell>
          <cell r="D87" t="str">
            <v>12955134000900</v>
          </cell>
          <cell r="G87" t="str">
            <v>INSTITUTO DIVA ALVES DO BRASIL</v>
          </cell>
          <cell r="J87" t="str">
            <v>6033075</v>
          </cell>
          <cell r="L87" t="str">
            <v>UPA 24H PARQUE LAFAIETE - DUQUE DE CAXIAS I</v>
          </cell>
          <cell r="P87" t="str">
            <v>0008/2020</v>
          </cell>
          <cell r="T87">
            <v>2020</v>
          </cell>
          <cell r="W87" t="str">
            <v>07</v>
          </cell>
          <cell r="AI87">
            <v>223505</v>
          </cell>
          <cell r="AX87">
            <v>180</v>
          </cell>
          <cell r="BE87" t="str">
            <v/>
          </cell>
          <cell r="BH87" t="str">
            <v>CLT</v>
          </cell>
          <cell r="BK87">
            <v>0</v>
          </cell>
          <cell r="BR87">
            <v>3158.96</v>
          </cell>
          <cell r="CA87">
            <v>0</v>
          </cell>
          <cell r="CD87">
            <v>181.13</v>
          </cell>
          <cell r="CG87">
            <v>0</v>
          </cell>
          <cell r="CN87">
            <v>0</v>
          </cell>
          <cell r="CS87">
            <v>257</v>
          </cell>
          <cell r="CV87">
            <v>0</v>
          </cell>
          <cell r="CY87">
            <v>1010.18528</v>
          </cell>
          <cell r="DB87">
            <v>1010.18528</v>
          </cell>
          <cell r="DE87">
            <v>0</v>
          </cell>
          <cell r="DJ87">
            <v>1010.18528</v>
          </cell>
          <cell r="DQ87">
            <v>0</v>
          </cell>
          <cell r="ED87" t="str">
            <v>CLASSIFICAÇÃO DE RISCO</v>
          </cell>
        </row>
        <row r="88">
          <cell r="A88" t="str">
            <v>31/07/2020</v>
          </cell>
          <cell r="D88" t="str">
            <v>12955134000900</v>
          </cell>
          <cell r="G88" t="str">
            <v>INSTITUTO DIVA ALVES DO BRASIL</v>
          </cell>
          <cell r="J88" t="str">
            <v>6033075</v>
          </cell>
          <cell r="L88" t="str">
            <v>UPA 24H PARQUE LAFAIETE - DUQUE DE CAXIAS I</v>
          </cell>
          <cell r="P88" t="str">
            <v>0008/2020</v>
          </cell>
          <cell r="T88">
            <v>2020</v>
          </cell>
          <cell r="W88" t="str">
            <v>07</v>
          </cell>
          <cell r="AI88">
            <v>324205</v>
          </cell>
          <cell r="AX88">
            <v>180</v>
          </cell>
          <cell r="BE88" t="str">
            <v/>
          </cell>
          <cell r="BH88" t="str">
            <v>CLT</v>
          </cell>
          <cell r="BK88">
            <v>0</v>
          </cell>
          <cell r="BR88">
            <v>1665.93</v>
          </cell>
          <cell r="CA88">
            <v>0</v>
          </cell>
          <cell r="CD88">
            <v>0</v>
          </cell>
          <cell r="CG88">
            <v>0</v>
          </cell>
          <cell r="CN88">
            <v>0</v>
          </cell>
          <cell r="CS88">
            <v>0</v>
          </cell>
          <cell r="CV88">
            <v>0</v>
          </cell>
          <cell r="CY88">
            <v>521.23054000000002</v>
          </cell>
          <cell r="DB88">
            <v>521.23054000000002</v>
          </cell>
          <cell r="DE88">
            <v>0</v>
          </cell>
          <cell r="DJ88">
            <v>521.23054000000002</v>
          </cell>
          <cell r="DQ88">
            <v>0</v>
          </cell>
          <cell r="ED88" t="str">
            <v xml:space="preserve">LABORATORIO </v>
          </cell>
        </row>
        <row r="89">
          <cell r="A89" t="str">
            <v>31/07/2020</v>
          </cell>
          <cell r="D89" t="str">
            <v>12955134000900</v>
          </cell>
          <cell r="G89" t="str">
            <v>INSTITUTO DIVA ALVES DO BRASIL</v>
          </cell>
          <cell r="J89" t="str">
            <v>6033075</v>
          </cell>
          <cell r="L89" t="str">
            <v>UPA 24H PARQUE LAFAIETE - DUQUE DE CAXIAS I</v>
          </cell>
          <cell r="P89" t="str">
            <v>0008/2020</v>
          </cell>
          <cell r="T89">
            <v>2020</v>
          </cell>
          <cell r="W89" t="str">
            <v>07</v>
          </cell>
          <cell r="AI89">
            <v>223505</v>
          </cell>
          <cell r="AX89">
            <v>180</v>
          </cell>
          <cell r="BE89" t="str">
            <v/>
          </cell>
          <cell r="BH89" t="str">
            <v>CLT</v>
          </cell>
          <cell r="BK89">
            <v>0</v>
          </cell>
          <cell r="BR89">
            <v>3158.96</v>
          </cell>
          <cell r="CA89">
            <v>0</v>
          </cell>
          <cell r="CD89">
            <v>195.07</v>
          </cell>
          <cell r="CG89">
            <v>0</v>
          </cell>
          <cell r="CN89">
            <v>0</v>
          </cell>
          <cell r="CS89">
            <v>294.77999999999997</v>
          </cell>
          <cell r="CV89">
            <v>0</v>
          </cell>
          <cell r="CY89">
            <v>1024.3938599999999</v>
          </cell>
          <cell r="DB89">
            <v>1024.3938599999999</v>
          </cell>
          <cell r="DE89">
            <v>0</v>
          </cell>
          <cell r="DJ89">
            <v>1024.3938599999999</v>
          </cell>
          <cell r="DQ89">
            <v>0</v>
          </cell>
          <cell r="ED89" t="str">
            <v>CLASSIFICAÇÃO DE RISCO</v>
          </cell>
        </row>
        <row r="90">
          <cell r="A90" t="str">
            <v>31/07/2020</v>
          </cell>
          <cell r="D90" t="str">
            <v>12955134000900</v>
          </cell>
          <cell r="G90" t="str">
            <v>INSTITUTO DIVA ALVES DO BRASIL</v>
          </cell>
          <cell r="J90" t="str">
            <v>6033075</v>
          </cell>
          <cell r="L90" t="str">
            <v>UPA 24H PARQUE LAFAIETE - DUQUE DE CAXIAS I</v>
          </cell>
          <cell r="P90" t="str">
            <v>0008/2020</v>
          </cell>
          <cell r="T90">
            <v>2020</v>
          </cell>
          <cell r="W90" t="str">
            <v>07</v>
          </cell>
          <cell r="AI90">
            <v>517410</v>
          </cell>
          <cell r="AX90">
            <v>180</v>
          </cell>
          <cell r="BE90" t="str">
            <v/>
          </cell>
          <cell r="BH90" t="str">
            <v>CLT</v>
          </cell>
          <cell r="BK90">
            <v>0</v>
          </cell>
          <cell r="BR90">
            <v>1375.01</v>
          </cell>
          <cell r="CA90">
            <v>0</v>
          </cell>
          <cell r="CD90">
            <v>209</v>
          </cell>
          <cell r="CG90">
            <v>0</v>
          </cell>
          <cell r="CN90">
            <v>0</v>
          </cell>
          <cell r="CS90">
            <v>159.05000000000001</v>
          </cell>
          <cell r="CV90">
            <v>0</v>
          </cell>
          <cell r="CY90">
            <v>576.72490000000005</v>
          </cell>
          <cell r="DB90">
            <v>576.72490000000005</v>
          </cell>
          <cell r="DE90">
            <v>0</v>
          </cell>
          <cell r="DJ90">
            <v>576.72490000000005</v>
          </cell>
          <cell r="DQ90">
            <v>0</v>
          </cell>
          <cell r="ED90" t="str">
            <v>SEGURANÇA/ÁREAS COMUNS</v>
          </cell>
        </row>
        <row r="91">
          <cell r="A91" t="str">
            <v>31/07/2020</v>
          </cell>
          <cell r="D91" t="str">
            <v>12955134000900</v>
          </cell>
          <cell r="G91" t="str">
            <v>INSTITUTO DIVA ALVES DO BRASIL</v>
          </cell>
          <cell r="J91" t="str">
            <v>6033075</v>
          </cell>
          <cell r="L91" t="str">
            <v>UPA 24H PARQUE LAFAIETE - DUQUE DE CAXIAS I</v>
          </cell>
          <cell r="P91" t="str">
            <v>0008/2020</v>
          </cell>
          <cell r="T91">
            <v>2020</v>
          </cell>
          <cell r="W91" t="str">
            <v>07</v>
          </cell>
          <cell r="AI91">
            <v>223405</v>
          </cell>
          <cell r="AX91">
            <v>180</v>
          </cell>
          <cell r="BE91" t="str">
            <v/>
          </cell>
          <cell r="BH91" t="str">
            <v>CLT</v>
          </cell>
          <cell r="BK91">
            <v>0</v>
          </cell>
          <cell r="BR91">
            <v>3158.96</v>
          </cell>
          <cell r="CA91">
            <v>0</v>
          </cell>
          <cell r="CD91">
            <v>209</v>
          </cell>
          <cell r="CG91">
            <v>0</v>
          </cell>
          <cell r="CN91">
            <v>0</v>
          </cell>
          <cell r="CS91">
            <v>296.93</v>
          </cell>
          <cell r="CV91">
            <v>0</v>
          </cell>
          <cell r="CY91">
            <v>1055.8662400000001</v>
          </cell>
          <cell r="DB91">
            <v>1055.8662400000001</v>
          </cell>
          <cell r="DE91">
            <v>0</v>
          </cell>
          <cell r="DJ91">
            <v>1055.8662400000001</v>
          </cell>
          <cell r="DQ91">
            <v>0</v>
          </cell>
          <cell r="ED91" t="str">
            <v>FARMACIA HOSPITALAR</v>
          </cell>
        </row>
        <row r="92">
          <cell r="A92" t="str">
            <v>31/07/2020</v>
          </cell>
          <cell r="D92" t="str">
            <v>12955134000900</v>
          </cell>
          <cell r="G92" t="str">
            <v>INSTITUTO DIVA ALVES DO BRASIL</v>
          </cell>
          <cell r="J92" t="str">
            <v>6033075</v>
          </cell>
          <cell r="L92" t="str">
            <v>UPA 24H PARQUE LAFAIETE - DUQUE DE CAXIAS I</v>
          </cell>
          <cell r="P92" t="str">
            <v>0008/2020</v>
          </cell>
          <cell r="T92">
            <v>2020</v>
          </cell>
          <cell r="W92" t="str">
            <v>07</v>
          </cell>
          <cell r="AI92">
            <v>514320</v>
          </cell>
          <cell r="AX92">
            <v>180</v>
          </cell>
          <cell r="BE92" t="str">
            <v/>
          </cell>
          <cell r="BH92" t="str">
            <v>CLT</v>
          </cell>
          <cell r="BK92">
            <v>0</v>
          </cell>
          <cell r="BR92">
            <v>1238.1099999999999</v>
          </cell>
          <cell r="CA92">
            <v>0</v>
          </cell>
          <cell r="CD92">
            <v>174.17</v>
          </cell>
          <cell r="CG92">
            <v>0</v>
          </cell>
          <cell r="CN92">
            <v>0</v>
          </cell>
          <cell r="CS92">
            <v>115.76</v>
          </cell>
          <cell r="CV92">
            <v>0</v>
          </cell>
          <cell r="CY92">
            <v>402.29658000000001</v>
          </cell>
          <cell r="DB92">
            <v>402.29658000000001</v>
          </cell>
          <cell r="DE92">
            <v>0</v>
          </cell>
          <cell r="DJ92">
            <v>402.29658000000001</v>
          </cell>
          <cell r="DQ92">
            <v>0</v>
          </cell>
          <cell r="ED92" t="str">
            <v>ÁREAS COMUNS</v>
          </cell>
        </row>
        <row r="93">
          <cell r="A93" t="str">
            <v>31/07/2020</v>
          </cell>
          <cell r="D93" t="str">
            <v>12955134000900</v>
          </cell>
          <cell r="G93" t="str">
            <v>INSTITUTO DIVA ALVES DO BRASIL</v>
          </cell>
          <cell r="J93" t="str">
            <v>6033075</v>
          </cell>
          <cell r="L93" t="str">
            <v>UPA 24H PARQUE LAFAIETE - DUQUE DE CAXIAS I</v>
          </cell>
          <cell r="P93" t="str">
            <v>0008/2020</v>
          </cell>
          <cell r="T93">
            <v>2020</v>
          </cell>
          <cell r="W93" t="str">
            <v>07</v>
          </cell>
          <cell r="AI93">
            <v>322205</v>
          </cell>
          <cell r="AX93">
            <v>180</v>
          </cell>
          <cell r="BE93" t="str">
            <v/>
          </cell>
          <cell r="BH93" t="str">
            <v>CLT</v>
          </cell>
          <cell r="BK93">
            <v>0</v>
          </cell>
          <cell r="BR93">
            <v>1665.93</v>
          </cell>
          <cell r="CA93">
            <v>0</v>
          </cell>
          <cell r="CD93">
            <v>209</v>
          </cell>
          <cell r="CG93">
            <v>0</v>
          </cell>
          <cell r="CN93">
            <v>0</v>
          </cell>
          <cell r="CS93">
            <v>165.3</v>
          </cell>
          <cell r="CV93">
            <v>0</v>
          </cell>
          <cell r="CY93">
            <v>598.44503999999995</v>
          </cell>
          <cell r="DB93">
            <v>598.44503999999995</v>
          </cell>
          <cell r="DE93">
            <v>0</v>
          </cell>
          <cell r="DJ93">
            <v>598.44503999999995</v>
          </cell>
          <cell r="DQ93">
            <v>0</v>
          </cell>
          <cell r="ED93" t="str">
            <v>SALA DE MEDICAÇAO</v>
          </cell>
        </row>
        <row r="94">
          <cell r="A94" t="str">
            <v>31/07/2020</v>
          </cell>
          <cell r="D94" t="str">
            <v>12955134000900</v>
          </cell>
          <cell r="G94" t="str">
            <v>INSTITUTO DIVA ALVES DO BRASIL</v>
          </cell>
          <cell r="J94" t="str">
            <v>6033075</v>
          </cell>
          <cell r="L94" t="str">
            <v>UPA 24H PARQUE LAFAIETE - DUQUE DE CAXIAS I</v>
          </cell>
          <cell r="P94" t="str">
            <v>0008/2020</v>
          </cell>
          <cell r="T94">
            <v>2020</v>
          </cell>
          <cell r="W94" t="str">
            <v>07</v>
          </cell>
          <cell r="AI94">
            <v>322205</v>
          </cell>
          <cell r="AX94">
            <v>180</v>
          </cell>
          <cell r="BE94" t="str">
            <v/>
          </cell>
          <cell r="BH94" t="str">
            <v>CLT</v>
          </cell>
          <cell r="BK94">
            <v>0</v>
          </cell>
          <cell r="BR94">
            <v>1665.93</v>
          </cell>
          <cell r="CA94">
            <v>0</v>
          </cell>
          <cell r="CD94">
            <v>209</v>
          </cell>
          <cell r="CG94">
            <v>0</v>
          </cell>
          <cell r="CN94">
            <v>0</v>
          </cell>
          <cell r="CS94">
            <v>236.1</v>
          </cell>
          <cell r="CV94">
            <v>0</v>
          </cell>
          <cell r="CY94">
            <v>844.47504000000004</v>
          </cell>
          <cell r="DB94">
            <v>844.47504000000004</v>
          </cell>
          <cell r="DE94">
            <v>0</v>
          </cell>
          <cell r="DJ94">
            <v>844.47504000000004</v>
          </cell>
          <cell r="DQ94">
            <v>0</v>
          </cell>
          <cell r="ED94" t="str">
            <v>SALA DE URGENCIA</v>
          </cell>
        </row>
        <row r="95">
          <cell r="A95" t="str">
            <v>31/07/2020</v>
          </cell>
          <cell r="D95" t="str">
            <v>12955134000900</v>
          </cell>
          <cell r="G95" t="str">
            <v>INSTITUTO DIVA ALVES DO BRASIL</v>
          </cell>
          <cell r="J95" t="str">
            <v>6033075</v>
          </cell>
          <cell r="L95" t="str">
            <v>UPA 24H PARQUE LAFAIETE - DUQUE DE CAXIAS I</v>
          </cell>
          <cell r="P95" t="str">
            <v>0008/2020</v>
          </cell>
          <cell r="T95">
            <v>2020</v>
          </cell>
          <cell r="W95" t="str">
            <v>07</v>
          </cell>
          <cell r="AI95">
            <v>223505</v>
          </cell>
          <cell r="AX95">
            <v>180</v>
          </cell>
          <cell r="BE95" t="str">
            <v/>
          </cell>
          <cell r="BH95" t="str">
            <v>CLT</v>
          </cell>
          <cell r="BK95">
            <v>0</v>
          </cell>
          <cell r="BR95">
            <v>3158.96</v>
          </cell>
          <cell r="CA95">
            <v>0</v>
          </cell>
          <cell r="CD95">
            <v>209</v>
          </cell>
          <cell r="CG95">
            <v>0</v>
          </cell>
          <cell r="CN95">
            <v>0</v>
          </cell>
          <cell r="CS95">
            <v>468.79</v>
          </cell>
          <cell r="CV95">
            <v>0</v>
          </cell>
          <cell r="CY95">
            <v>1629.0744400000001</v>
          </cell>
          <cell r="DB95">
            <v>1629.0744400000001</v>
          </cell>
          <cell r="DE95">
            <v>0</v>
          </cell>
          <cell r="DJ95">
            <v>1629.0744400000001</v>
          </cell>
          <cell r="DQ95">
            <v>0</v>
          </cell>
          <cell r="ED95" t="str">
            <v>CLASSIFICAÇÃO DE RISCO</v>
          </cell>
        </row>
        <row r="96">
          <cell r="A96" t="str">
            <v>31/07/2020</v>
          </cell>
          <cell r="D96" t="str">
            <v>12955134000900</v>
          </cell>
          <cell r="G96" t="str">
            <v>INSTITUTO DIVA ALVES DO BRASIL</v>
          </cell>
          <cell r="J96" t="str">
            <v>6033075</v>
          </cell>
          <cell r="L96" t="str">
            <v>UPA 24H PARQUE LAFAIETE - DUQUE DE CAXIAS I</v>
          </cell>
          <cell r="P96" t="str">
            <v>0008/2020</v>
          </cell>
          <cell r="T96">
            <v>2020</v>
          </cell>
          <cell r="W96" t="str">
            <v>07</v>
          </cell>
          <cell r="AI96">
            <v>223505</v>
          </cell>
          <cell r="AX96">
            <v>180</v>
          </cell>
          <cell r="BE96" t="str">
            <v/>
          </cell>
          <cell r="BH96" t="str">
            <v>CLT</v>
          </cell>
          <cell r="BK96">
            <v>0</v>
          </cell>
          <cell r="BR96">
            <v>3158.96</v>
          </cell>
          <cell r="CA96">
            <v>0</v>
          </cell>
          <cell r="CD96">
            <v>209</v>
          </cell>
          <cell r="CG96">
            <v>0</v>
          </cell>
          <cell r="CN96">
            <v>0</v>
          </cell>
          <cell r="CS96">
            <v>461.92</v>
          </cell>
          <cell r="CV96">
            <v>0</v>
          </cell>
          <cell r="CY96">
            <v>1629.1995400000001</v>
          </cell>
          <cell r="DB96">
            <v>1629.1995400000001</v>
          </cell>
          <cell r="DE96">
            <v>0</v>
          </cell>
          <cell r="DJ96">
            <v>1629.1995400000001</v>
          </cell>
          <cell r="DQ96">
            <v>0</v>
          </cell>
          <cell r="ED96" t="str">
            <v>CLASSIFICAÇÃO DE RISCO</v>
          </cell>
        </row>
        <row r="97">
          <cell r="A97" t="str">
            <v>31/07/2020</v>
          </cell>
          <cell r="D97" t="str">
            <v>12955134000900</v>
          </cell>
          <cell r="G97" t="str">
            <v>INSTITUTO DIVA ALVES DO BRASIL</v>
          </cell>
          <cell r="J97" t="str">
            <v>6033075</v>
          </cell>
          <cell r="L97" t="str">
            <v>UPA 24H PARQUE LAFAIETE - DUQUE DE CAXIAS I</v>
          </cell>
          <cell r="P97" t="str">
            <v>0008/2020</v>
          </cell>
          <cell r="T97">
            <v>2020</v>
          </cell>
          <cell r="W97" t="str">
            <v>07</v>
          </cell>
          <cell r="AI97">
            <v>223505</v>
          </cell>
          <cell r="AX97">
            <v>180</v>
          </cell>
          <cell r="BE97" t="str">
            <v/>
          </cell>
          <cell r="BH97" t="str">
            <v>CLT</v>
          </cell>
          <cell r="BK97">
            <v>0</v>
          </cell>
          <cell r="BR97">
            <v>3158.96</v>
          </cell>
          <cell r="CA97">
            <v>0</v>
          </cell>
          <cell r="CD97">
            <v>209</v>
          </cell>
          <cell r="CG97">
            <v>0</v>
          </cell>
          <cell r="CN97">
            <v>0</v>
          </cell>
          <cell r="CS97">
            <v>331.3</v>
          </cell>
          <cell r="CV97">
            <v>0</v>
          </cell>
          <cell r="CY97">
            <v>1175.31728</v>
          </cell>
          <cell r="DB97">
            <v>1175.31728</v>
          </cell>
          <cell r="DE97">
            <v>0</v>
          </cell>
          <cell r="DJ97">
            <v>1175.31728</v>
          </cell>
          <cell r="DQ97">
            <v>0</v>
          </cell>
          <cell r="ED97" t="str">
            <v>ACOLHIMENTO</v>
          </cell>
        </row>
        <row r="98">
          <cell r="A98" t="str">
            <v>31/07/2020</v>
          </cell>
          <cell r="D98" t="str">
            <v>12955134000900</v>
          </cell>
          <cell r="G98" t="str">
            <v>INSTITUTO DIVA ALVES DO BRASIL</v>
          </cell>
          <cell r="J98" t="str">
            <v>6033075</v>
          </cell>
          <cell r="L98" t="str">
            <v>UPA 24H PARQUE LAFAIETE - DUQUE DE CAXIAS I</v>
          </cell>
          <cell r="P98" t="str">
            <v>0008/2020</v>
          </cell>
          <cell r="T98">
            <v>2020</v>
          </cell>
          <cell r="W98" t="str">
            <v>07</v>
          </cell>
          <cell r="AI98">
            <v>322205</v>
          </cell>
          <cell r="AX98">
            <v>180</v>
          </cell>
          <cell r="BE98" t="str">
            <v/>
          </cell>
          <cell r="BH98" t="str">
            <v>CLT</v>
          </cell>
          <cell r="BK98">
            <v>0</v>
          </cell>
          <cell r="BR98">
            <v>1665.93</v>
          </cell>
          <cell r="CA98">
            <v>0</v>
          </cell>
          <cell r="CD98">
            <v>209</v>
          </cell>
          <cell r="CG98">
            <v>0</v>
          </cell>
          <cell r="CN98">
            <v>0</v>
          </cell>
          <cell r="CS98">
            <v>163.38</v>
          </cell>
          <cell r="CV98">
            <v>0</v>
          </cell>
          <cell r="CY98">
            <v>567.77607999999998</v>
          </cell>
          <cell r="DB98">
            <v>567.77607999999998</v>
          </cell>
          <cell r="DE98">
            <v>0</v>
          </cell>
          <cell r="DJ98">
            <v>567.77607999999998</v>
          </cell>
          <cell r="DQ98">
            <v>0</v>
          </cell>
          <cell r="ED98" t="str">
            <v>ACOLHIMENTO</v>
          </cell>
        </row>
        <row r="99">
          <cell r="A99" t="str">
            <v>31/07/2020</v>
          </cell>
          <cell r="D99" t="str">
            <v>12955134000900</v>
          </cell>
          <cell r="G99" t="str">
            <v>INSTITUTO DIVA ALVES DO BRASIL</v>
          </cell>
          <cell r="J99" t="str">
            <v>6033075</v>
          </cell>
          <cell r="L99" t="str">
            <v>UPA 24H PARQUE LAFAIETE - DUQUE DE CAXIAS I</v>
          </cell>
          <cell r="P99" t="str">
            <v>0008/2020</v>
          </cell>
          <cell r="T99">
            <v>2020</v>
          </cell>
          <cell r="W99" t="str">
            <v>07</v>
          </cell>
          <cell r="AI99">
            <v>517410</v>
          </cell>
          <cell r="AX99">
            <v>180</v>
          </cell>
          <cell r="BE99" t="str">
            <v/>
          </cell>
          <cell r="BH99" t="str">
            <v>CLT</v>
          </cell>
          <cell r="BK99">
            <v>0</v>
          </cell>
          <cell r="BR99">
            <v>1375.01</v>
          </cell>
          <cell r="CA99">
            <v>0</v>
          </cell>
          <cell r="CD99">
            <v>0</v>
          </cell>
          <cell r="CG99">
            <v>0</v>
          </cell>
          <cell r="CN99">
            <v>0</v>
          </cell>
          <cell r="CS99">
            <v>110</v>
          </cell>
          <cell r="CV99">
            <v>0</v>
          </cell>
          <cell r="CY99">
            <v>382.25277999999997</v>
          </cell>
          <cell r="DB99">
            <v>382.25277999999997</v>
          </cell>
          <cell r="DE99">
            <v>0</v>
          </cell>
          <cell r="DJ99">
            <v>382.25277999999997</v>
          </cell>
          <cell r="DQ99">
            <v>0</v>
          </cell>
          <cell r="ED99" t="str">
            <v>ÁREAS COMUNS</v>
          </cell>
        </row>
        <row r="100">
          <cell r="A100" t="str">
            <v>31/07/2020</v>
          </cell>
          <cell r="D100" t="str">
            <v>12955134000900</v>
          </cell>
          <cell r="G100" t="str">
            <v>INSTITUTO DIVA ALVES DO BRASIL</v>
          </cell>
          <cell r="J100" t="str">
            <v>6033075</v>
          </cell>
          <cell r="L100" t="str">
            <v>UPA 24H PARQUE LAFAIETE - DUQUE DE CAXIAS I</v>
          </cell>
          <cell r="P100" t="str">
            <v>0008/2020</v>
          </cell>
          <cell r="T100">
            <v>2020</v>
          </cell>
          <cell r="W100" t="str">
            <v>07</v>
          </cell>
          <cell r="AI100">
            <v>422105</v>
          </cell>
          <cell r="AX100">
            <v>180</v>
          </cell>
          <cell r="BE100" t="str">
            <v/>
          </cell>
          <cell r="BH100" t="str">
            <v>CLT</v>
          </cell>
          <cell r="BK100">
            <v>0</v>
          </cell>
          <cell r="BR100">
            <v>1375.01</v>
          </cell>
          <cell r="CA100">
            <v>0</v>
          </cell>
          <cell r="CD100">
            <v>209</v>
          </cell>
          <cell r="CG100">
            <v>0</v>
          </cell>
          <cell r="CN100">
            <v>0</v>
          </cell>
          <cell r="CS100">
            <v>126.72</v>
          </cell>
          <cell r="CV100">
            <v>0</v>
          </cell>
          <cell r="CY100">
            <v>440.35478000000001</v>
          </cell>
          <cell r="DB100">
            <v>440.35478000000001</v>
          </cell>
          <cell r="DE100">
            <v>0</v>
          </cell>
          <cell r="DJ100">
            <v>440.35478000000001</v>
          </cell>
          <cell r="DQ100">
            <v>0</v>
          </cell>
          <cell r="ED100" t="str">
            <v>RECEPÇÃO</v>
          </cell>
        </row>
        <row r="101">
          <cell r="A101" t="str">
            <v>31/07/2020</v>
          </cell>
          <cell r="D101" t="str">
            <v>12955134000900</v>
          </cell>
          <cell r="G101" t="str">
            <v>INSTITUTO DIVA ALVES DO BRASIL</v>
          </cell>
          <cell r="J101" t="str">
            <v>6033075</v>
          </cell>
          <cell r="L101" t="str">
            <v>UPA 24H PARQUE LAFAIETE - DUQUE DE CAXIAS I</v>
          </cell>
          <cell r="P101" t="str">
            <v>0008/2020</v>
          </cell>
          <cell r="T101">
            <v>2020</v>
          </cell>
          <cell r="W101" t="str">
            <v>07</v>
          </cell>
          <cell r="AI101">
            <v>411010</v>
          </cell>
          <cell r="AX101">
            <v>180</v>
          </cell>
          <cell r="BE101" t="str">
            <v/>
          </cell>
          <cell r="BH101" t="str">
            <v>CLT</v>
          </cell>
          <cell r="BK101">
            <v>0</v>
          </cell>
          <cell r="BR101">
            <v>1375.01</v>
          </cell>
          <cell r="CA101">
            <v>0</v>
          </cell>
          <cell r="CD101">
            <v>209</v>
          </cell>
          <cell r="CG101">
            <v>0</v>
          </cell>
          <cell r="CN101">
            <v>0</v>
          </cell>
          <cell r="CS101">
            <v>150.96</v>
          </cell>
          <cell r="CV101">
            <v>0</v>
          </cell>
          <cell r="CY101">
            <v>524.61936000000003</v>
          </cell>
          <cell r="DB101">
            <v>524.61936000000003</v>
          </cell>
          <cell r="DE101">
            <v>0</v>
          </cell>
          <cell r="DJ101">
            <v>524.61936000000003</v>
          </cell>
          <cell r="DQ101">
            <v>0</v>
          </cell>
          <cell r="ED101" t="str">
            <v>SALA ADMINISTRATIVA</v>
          </cell>
        </row>
        <row r="102">
          <cell r="A102" t="str">
            <v>31/07/2020</v>
          </cell>
          <cell r="D102" t="str">
            <v>12955134000900</v>
          </cell>
          <cell r="G102" t="str">
            <v>INSTITUTO DIVA ALVES DO BRASIL</v>
          </cell>
          <cell r="J102" t="str">
            <v>6033075</v>
          </cell>
          <cell r="L102" t="str">
            <v>UPA 24H PARQUE LAFAIETE - DUQUE DE CAXIAS I</v>
          </cell>
          <cell r="P102" t="str">
            <v>0008/2020</v>
          </cell>
          <cell r="T102">
            <v>2020</v>
          </cell>
          <cell r="W102" t="str">
            <v>07</v>
          </cell>
          <cell r="AI102">
            <v>515110</v>
          </cell>
          <cell r="AX102">
            <v>180</v>
          </cell>
          <cell r="BE102" t="str">
            <v/>
          </cell>
          <cell r="BH102" t="str">
            <v>CLT</v>
          </cell>
          <cell r="BK102">
            <v>0</v>
          </cell>
          <cell r="BR102">
            <v>1283.73</v>
          </cell>
          <cell r="CA102">
            <v>0</v>
          </cell>
          <cell r="CD102">
            <v>209</v>
          </cell>
          <cell r="CG102">
            <v>0</v>
          </cell>
          <cell r="CN102">
            <v>0</v>
          </cell>
          <cell r="CS102">
            <v>119.41</v>
          </cell>
          <cell r="CV102">
            <v>0</v>
          </cell>
          <cell r="CY102">
            <v>438.99813999999998</v>
          </cell>
          <cell r="DB102">
            <v>438.99813999999998</v>
          </cell>
          <cell r="DE102">
            <v>0</v>
          </cell>
          <cell r="DJ102">
            <v>438.99813999999998</v>
          </cell>
          <cell r="DQ102">
            <v>0</v>
          </cell>
          <cell r="ED102" t="str">
            <v>ALMOXARIFADO</v>
          </cell>
        </row>
        <row r="103">
          <cell r="A103" t="str">
            <v>31/07/2020</v>
          </cell>
          <cell r="D103" t="str">
            <v>12955134000900</v>
          </cell>
          <cell r="G103" t="str">
            <v>INSTITUTO DIVA ALVES DO BRASIL</v>
          </cell>
          <cell r="J103" t="str">
            <v>6033075</v>
          </cell>
          <cell r="L103" t="str">
            <v>UPA 24H PARQUE LAFAIETE - DUQUE DE CAXIAS I</v>
          </cell>
          <cell r="P103" t="str">
            <v>0008/2020</v>
          </cell>
          <cell r="T103">
            <v>2020</v>
          </cell>
          <cell r="W103" t="str">
            <v>07</v>
          </cell>
          <cell r="AI103">
            <v>223405</v>
          </cell>
          <cell r="AX103">
            <v>180</v>
          </cell>
          <cell r="BE103" t="str">
            <v/>
          </cell>
          <cell r="BH103" t="str">
            <v>CLT</v>
          </cell>
          <cell r="BK103">
            <v>0</v>
          </cell>
          <cell r="BR103">
            <v>3158.96</v>
          </cell>
          <cell r="CA103">
            <v>0</v>
          </cell>
          <cell r="CD103">
            <v>209</v>
          </cell>
          <cell r="CG103">
            <v>0</v>
          </cell>
          <cell r="CN103">
            <v>0</v>
          </cell>
          <cell r="CS103">
            <v>366.95</v>
          </cell>
          <cell r="CV103">
            <v>0</v>
          </cell>
          <cell r="CY103">
            <v>1299.0773200000001</v>
          </cell>
          <cell r="DB103">
            <v>1299.0773200000001</v>
          </cell>
          <cell r="DE103">
            <v>0</v>
          </cell>
          <cell r="DJ103">
            <v>1299.0773200000001</v>
          </cell>
          <cell r="DQ103">
            <v>0</v>
          </cell>
          <cell r="ED103" t="str">
            <v>FARMACIA HOSPITALAR</v>
          </cell>
        </row>
        <row r="104">
          <cell r="A104" t="str">
            <v>31/07/2020</v>
          </cell>
          <cell r="D104" t="str">
            <v>12955134000900</v>
          </cell>
          <cell r="G104" t="str">
            <v>INSTITUTO DIVA ALVES DO BRASIL</v>
          </cell>
          <cell r="J104" t="str">
            <v>6033075</v>
          </cell>
          <cell r="L104" t="str">
            <v>UPA 24H PARQUE LAFAIETE - DUQUE DE CAXIAS I</v>
          </cell>
          <cell r="P104" t="str">
            <v>0008/2020</v>
          </cell>
          <cell r="T104">
            <v>2020</v>
          </cell>
          <cell r="W104" t="str">
            <v>07</v>
          </cell>
          <cell r="AI104">
            <v>414105</v>
          </cell>
          <cell r="AX104">
            <v>180</v>
          </cell>
          <cell r="BE104" t="str">
            <v/>
          </cell>
          <cell r="BH104" t="str">
            <v>CLT</v>
          </cell>
          <cell r="BK104">
            <v>0</v>
          </cell>
          <cell r="BR104">
            <v>1375.01</v>
          </cell>
          <cell r="CA104">
            <v>0</v>
          </cell>
          <cell r="CD104">
            <v>209</v>
          </cell>
          <cell r="CG104">
            <v>0</v>
          </cell>
          <cell r="CN104">
            <v>0</v>
          </cell>
          <cell r="CS104">
            <v>138.03</v>
          </cell>
          <cell r="CV104">
            <v>0</v>
          </cell>
          <cell r="CY104">
            <v>479.67788000000002</v>
          </cell>
          <cell r="DB104">
            <v>479.67788000000002</v>
          </cell>
          <cell r="DE104">
            <v>0</v>
          </cell>
          <cell r="DJ104">
            <v>479.67788000000002</v>
          </cell>
          <cell r="DQ104">
            <v>0</v>
          </cell>
          <cell r="ED104" t="str">
            <v>ALMOXARIFADO</v>
          </cell>
        </row>
        <row r="105">
          <cell r="A105" t="str">
            <v>31/07/2020</v>
          </cell>
          <cell r="D105" t="str">
            <v>12955134000900</v>
          </cell>
          <cell r="G105" t="str">
            <v>INSTITUTO DIVA ALVES DO BRASIL</v>
          </cell>
          <cell r="J105" t="str">
            <v>6033075</v>
          </cell>
          <cell r="L105" t="str">
            <v>UPA 24H PARQUE LAFAIETE - DUQUE DE CAXIAS I</v>
          </cell>
          <cell r="P105" t="str">
            <v>0008/2020</v>
          </cell>
          <cell r="T105">
            <v>2020</v>
          </cell>
          <cell r="W105" t="str">
            <v>07</v>
          </cell>
          <cell r="AI105">
            <v>322205</v>
          </cell>
          <cell r="AX105">
            <v>180</v>
          </cell>
          <cell r="BE105" t="str">
            <v/>
          </cell>
          <cell r="BH105" t="str">
            <v>CLT</v>
          </cell>
          <cell r="BK105">
            <v>0</v>
          </cell>
          <cell r="BR105">
            <v>1665.93</v>
          </cell>
          <cell r="CA105">
            <v>0</v>
          </cell>
          <cell r="CD105">
            <v>209</v>
          </cell>
          <cell r="CG105">
            <v>0</v>
          </cell>
          <cell r="CN105">
            <v>0</v>
          </cell>
          <cell r="CS105">
            <v>163.38</v>
          </cell>
          <cell r="CV105">
            <v>0</v>
          </cell>
          <cell r="CY105">
            <v>567.77607999999998</v>
          </cell>
          <cell r="DB105">
            <v>567.77607999999998</v>
          </cell>
          <cell r="DE105">
            <v>0</v>
          </cell>
          <cell r="DJ105">
            <v>567.77607999999998</v>
          </cell>
          <cell r="DQ105">
            <v>0</v>
          </cell>
          <cell r="ED105" t="str">
            <v>CLASSIFICAÇÃO DE RISCO</v>
          </cell>
        </row>
        <row r="106">
          <cell r="A106" t="str">
            <v>31/07/2020</v>
          </cell>
          <cell r="D106" t="str">
            <v>12955134000900</v>
          </cell>
          <cell r="G106" t="str">
            <v>INSTITUTO DIVA ALVES DO BRASIL</v>
          </cell>
          <cell r="J106" t="str">
            <v>6033075</v>
          </cell>
          <cell r="L106" t="str">
            <v>UPA 24H PARQUE LAFAIETE - DUQUE DE CAXIAS I</v>
          </cell>
          <cell r="P106" t="str">
            <v>0008/2020</v>
          </cell>
          <cell r="T106">
            <v>2020</v>
          </cell>
          <cell r="W106" t="str">
            <v>07</v>
          </cell>
          <cell r="AI106">
            <v>322205</v>
          </cell>
          <cell r="AX106">
            <v>180</v>
          </cell>
          <cell r="BE106" t="str">
            <v/>
          </cell>
          <cell r="BH106" t="str">
            <v>CLT</v>
          </cell>
          <cell r="BK106">
            <v>0</v>
          </cell>
          <cell r="BR106">
            <v>1665.93</v>
          </cell>
          <cell r="CA106">
            <v>0</v>
          </cell>
          <cell r="CD106">
            <v>209</v>
          </cell>
          <cell r="CG106">
            <v>0</v>
          </cell>
          <cell r="CN106">
            <v>0</v>
          </cell>
          <cell r="CS106">
            <v>163.38</v>
          </cell>
          <cell r="CV106">
            <v>0</v>
          </cell>
          <cell r="CY106">
            <v>615.81448</v>
          </cell>
          <cell r="DB106">
            <v>615.81448</v>
          </cell>
          <cell r="DE106">
            <v>0</v>
          </cell>
          <cell r="DJ106">
            <v>615.81448</v>
          </cell>
          <cell r="DQ106">
            <v>0</v>
          </cell>
          <cell r="ED106" t="str">
            <v>CLASSIFICAÇÃO DE RISCO</v>
          </cell>
        </row>
        <row r="107">
          <cell r="A107" t="str">
            <v>31/07/2020</v>
          </cell>
          <cell r="D107" t="str">
            <v>12955134000900</v>
          </cell>
          <cell r="G107" t="str">
            <v>INSTITUTO DIVA ALVES DO BRASIL</v>
          </cell>
          <cell r="J107" t="str">
            <v>6033075</v>
          </cell>
          <cell r="L107" t="str">
            <v>UPA 24H PARQUE LAFAIETE - DUQUE DE CAXIAS I</v>
          </cell>
          <cell r="P107" t="str">
            <v>0008/2020</v>
          </cell>
          <cell r="T107">
            <v>2020</v>
          </cell>
          <cell r="W107" t="str">
            <v>07</v>
          </cell>
          <cell r="AI107">
            <v>223505</v>
          </cell>
          <cell r="AX107">
            <v>180</v>
          </cell>
          <cell r="BE107" t="str">
            <v/>
          </cell>
          <cell r="BH107" t="str">
            <v>CLT</v>
          </cell>
          <cell r="BK107">
            <v>0</v>
          </cell>
          <cell r="BR107">
            <v>3158.96</v>
          </cell>
          <cell r="CA107">
            <v>0</v>
          </cell>
          <cell r="CD107">
            <v>209</v>
          </cell>
          <cell r="CG107">
            <v>0</v>
          </cell>
          <cell r="CN107">
            <v>0</v>
          </cell>
          <cell r="CS107">
            <v>269.43</v>
          </cell>
          <cell r="CV107">
            <v>0</v>
          </cell>
          <cell r="CY107">
            <v>936.29287999999997</v>
          </cell>
          <cell r="DB107">
            <v>936.29287999999997</v>
          </cell>
          <cell r="DE107">
            <v>0</v>
          </cell>
          <cell r="DJ107">
            <v>936.29287999999997</v>
          </cell>
          <cell r="DQ107">
            <v>0</v>
          </cell>
          <cell r="ED107" t="str">
            <v>SALA DE OBSERVAÇAO</v>
          </cell>
        </row>
        <row r="108">
          <cell r="A108" t="str">
            <v>31/07/2020</v>
          </cell>
          <cell r="D108" t="str">
            <v>12955134000900</v>
          </cell>
          <cell r="G108" t="str">
            <v>INSTITUTO DIVA ALVES DO BRASIL</v>
          </cell>
          <cell r="J108" t="str">
            <v>6033075</v>
          </cell>
          <cell r="L108" t="str">
            <v>UPA 24H PARQUE LAFAIETE - DUQUE DE CAXIAS I</v>
          </cell>
          <cell r="P108" t="str">
            <v>0008/2020</v>
          </cell>
          <cell r="T108">
            <v>2020</v>
          </cell>
          <cell r="W108" t="str">
            <v>07</v>
          </cell>
          <cell r="AI108">
            <v>223505</v>
          </cell>
          <cell r="AX108">
            <v>180</v>
          </cell>
          <cell r="BE108" t="str">
            <v/>
          </cell>
          <cell r="BH108" t="str">
            <v>CLT</v>
          </cell>
          <cell r="BK108">
            <v>0</v>
          </cell>
          <cell r="BR108">
            <v>3158.96</v>
          </cell>
          <cell r="CA108">
            <v>0</v>
          </cell>
          <cell r="CD108">
            <v>209</v>
          </cell>
          <cell r="CG108">
            <v>0</v>
          </cell>
          <cell r="CN108">
            <v>0</v>
          </cell>
          <cell r="CS108">
            <v>372.55</v>
          </cell>
          <cell r="CV108">
            <v>0</v>
          </cell>
          <cell r="CY108">
            <v>1318.64852</v>
          </cell>
          <cell r="DB108">
            <v>1318.64852</v>
          </cell>
          <cell r="DE108">
            <v>0</v>
          </cell>
          <cell r="DJ108">
            <v>1318.64852</v>
          </cell>
          <cell r="DQ108">
            <v>0</v>
          </cell>
          <cell r="ED108" t="str">
            <v>SALA DE OBSERVAÇAO</v>
          </cell>
        </row>
        <row r="109">
          <cell r="A109" t="str">
            <v>31/07/2020</v>
          </cell>
          <cell r="D109" t="str">
            <v>12955134000900</v>
          </cell>
          <cell r="G109" t="str">
            <v>INSTITUTO DIVA ALVES DO BRASIL</v>
          </cell>
          <cell r="J109" t="str">
            <v>6033075</v>
          </cell>
          <cell r="L109" t="str">
            <v>UPA 24H PARQUE LAFAIETE - DUQUE DE CAXIAS I</v>
          </cell>
          <cell r="P109" t="str">
            <v>0008/2020</v>
          </cell>
          <cell r="T109">
            <v>2020</v>
          </cell>
          <cell r="W109" t="str">
            <v>07</v>
          </cell>
          <cell r="AI109">
            <v>322205</v>
          </cell>
          <cell r="AX109">
            <v>180</v>
          </cell>
          <cell r="BE109" t="str">
            <v/>
          </cell>
          <cell r="BH109" t="str">
            <v>CLT</v>
          </cell>
          <cell r="BK109">
            <v>0</v>
          </cell>
          <cell r="BR109">
            <v>1665.93</v>
          </cell>
          <cell r="CA109">
            <v>0</v>
          </cell>
          <cell r="CD109">
            <v>0</v>
          </cell>
          <cell r="CG109">
            <v>0</v>
          </cell>
          <cell r="CN109">
            <v>1982.56</v>
          </cell>
          <cell r="CS109">
            <v>158.6</v>
          </cell>
          <cell r="CV109">
            <v>0</v>
          </cell>
          <cell r="CY109">
            <v>551.15168000000006</v>
          </cell>
          <cell r="DB109">
            <v>551.15168000000006</v>
          </cell>
          <cell r="DE109">
            <v>0</v>
          </cell>
          <cell r="DJ109">
            <v>551.15168000000006</v>
          </cell>
          <cell r="DQ109">
            <v>0</v>
          </cell>
          <cell r="ED109" t="str">
            <v>SALA DE OBSERVAÇÃO PEDIATRICA</v>
          </cell>
        </row>
        <row r="110">
          <cell r="A110" t="str">
            <v>31/07/2020</v>
          </cell>
          <cell r="D110" t="str">
            <v>12955134000900</v>
          </cell>
          <cell r="G110" t="str">
            <v>INSTITUTO DIVA ALVES DO BRASIL</v>
          </cell>
          <cell r="J110" t="str">
            <v>6033075</v>
          </cell>
          <cell r="L110" t="str">
            <v>UPA 24H PARQUE LAFAIETE - DUQUE DE CAXIAS I</v>
          </cell>
          <cell r="P110" t="str">
            <v>0008/2020</v>
          </cell>
          <cell r="T110">
            <v>2020</v>
          </cell>
          <cell r="W110" t="str">
            <v>07</v>
          </cell>
          <cell r="AI110">
            <v>322205</v>
          </cell>
          <cell r="AX110">
            <v>180</v>
          </cell>
          <cell r="BE110" t="str">
            <v/>
          </cell>
          <cell r="BH110" t="str">
            <v>CLT</v>
          </cell>
          <cell r="BK110">
            <v>0</v>
          </cell>
          <cell r="BR110">
            <v>1665.93</v>
          </cell>
          <cell r="CA110">
            <v>0</v>
          </cell>
          <cell r="CD110">
            <v>209</v>
          </cell>
          <cell r="CG110">
            <v>0</v>
          </cell>
          <cell r="CN110">
            <v>0</v>
          </cell>
          <cell r="CS110">
            <v>199.74</v>
          </cell>
          <cell r="CV110">
            <v>0</v>
          </cell>
          <cell r="CY110">
            <v>694.11595999999997</v>
          </cell>
          <cell r="DB110">
            <v>694.11595999999997</v>
          </cell>
          <cell r="DE110">
            <v>0</v>
          </cell>
          <cell r="DJ110">
            <v>694.11595999999997</v>
          </cell>
          <cell r="DQ110">
            <v>0</v>
          </cell>
          <cell r="ED110" t="str">
            <v>SALA DE MEDICAÇAO</v>
          </cell>
        </row>
        <row r="111">
          <cell r="A111" t="str">
            <v>31/07/2020</v>
          </cell>
          <cell r="D111" t="str">
            <v>12955134000900</v>
          </cell>
          <cell r="G111" t="str">
            <v>INSTITUTO DIVA ALVES DO BRASIL</v>
          </cell>
          <cell r="J111" t="str">
            <v>6033075</v>
          </cell>
          <cell r="L111" t="str">
            <v>UPA 24H PARQUE LAFAIETE - DUQUE DE CAXIAS I</v>
          </cell>
          <cell r="P111" t="str">
            <v>0008/2020</v>
          </cell>
          <cell r="T111">
            <v>2020</v>
          </cell>
          <cell r="W111" t="str">
            <v>07</v>
          </cell>
          <cell r="AI111">
            <v>322205</v>
          </cell>
          <cell r="AX111">
            <v>180</v>
          </cell>
          <cell r="BE111" t="str">
            <v/>
          </cell>
          <cell r="BH111" t="str">
            <v>CLT</v>
          </cell>
          <cell r="BK111">
            <v>0</v>
          </cell>
          <cell r="BR111">
            <v>1665.93</v>
          </cell>
          <cell r="CA111">
            <v>0</v>
          </cell>
          <cell r="CD111">
            <v>209</v>
          </cell>
          <cell r="CG111">
            <v>0</v>
          </cell>
          <cell r="CN111">
            <v>0</v>
          </cell>
          <cell r="CS111">
            <v>251.41</v>
          </cell>
          <cell r="CV111">
            <v>0</v>
          </cell>
          <cell r="CY111">
            <v>873.65391999999997</v>
          </cell>
          <cell r="DB111">
            <v>873.65391999999997</v>
          </cell>
          <cell r="DE111">
            <v>0</v>
          </cell>
          <cell r="DJ111">
            <v>873.65391999999997</v>
          </cell>
          <cell r="DQ111">
            <v>0</v>
          </cell>
          <cell r="ED111" t="str">
            <v>SALA DE MEDICAÇAO</v>
          </cell>
        </row>
        <row r="112">
          <cell r="A112" t="str">
            <v>31/07/2020</v>
          </cell>
          <cell r="D112" t="str">
            <v>12955134000900</v>
          </cell>
          <cell r="G112" t="str">
            <v>INSTITUTO DIVA ALVES DO BRASIL</v>
          </cell>
          <cell r="J112" t="str">
            <v>6033075</v>
          </cell>
          <cell r="L112" t="str">
            <v>UPA 24H PARQUE LAFAIETE - DUQUE DE CAXIAS I</v>
          </cell>
          <cell r="P112" t="str">
            <v>0008/2020</v>
          </cell>
          <cell r="T112">
            <v>2020</v>
          </cell>
          <cell r="W112" t="str">
            <v>07</v>
          </cell>
          <cell r="AI112">
            <v>322205</v>
          </cell>
          <cell r="AX112">
            <v>180</v>
          </cell>
          <cell r="BE112" t="str">
            <v/>
          </cell>
          <cell r="BH112" t="str">
            <v>CLT</v>
          </cell>
          <cell r="BK112">
            <v>0</v>
          </cell>
          <cell r="BR112">
            <v>1665.93</v>
          </cell>
          <cell r="CA112">
            <v>0</v>
          </cell>
          <cell r="CD112">
            <v>209</v>
          </cell>
          <cell r="CG112">
            <v>0</v>
          </cell>
          <cell r="CN112">
            <v>0</v>
          </cell>
          <cell r="CS112">
            <v>163.38</v>
          </cell>
          <cell r="CV112">
            <v>0</v>
          </cell>
          <cell r="CY112">
            <v>567.77607999999998</v>
          </cell>
          <cell r="DB112">
            <v>567.77607999999998</v>
          </cell>
          <cell r="DE112">
            <v>0</v>
          </cell>
          <cell r="DJ112">
            <v>567.77607999999998</v>
          </cell>
          <cell r="DQ112">
            <v>0</v>
          </cell>
          <cell r="ED112" t="str">
            <v>SALA DE URGENCIA</v>
          </cell>
        </row>
        <row r="113">
          <cell r="A113" t="str">
            <v>31/07/2020</v>
          </cell>
          <cell r="D113" t="str">
            <v>12955134000900</v>
          </cell>
          <cell r="G113" t="str">
            <v>INSTITUTO DIVA ALVES DO BRASIL</v>
          </cell>
          <cell r="J113" t="str">
            <v>6033075</v>
          </cell>
          <cell r="L113" t="str">
            <v>UPA 24H PARQUE LAFAIETE - DUQUE DE CAXIAS I</v>
          </cell>
          <cell r="P113" t="str">
            <v>0008/2020</v>
          </cell>
          <cell r="T113">
            <v>2020</v>
          </cell>
          <cell r="W113" t="str">
            <v>07</v>
          </cell>
          <cell r="AI113">
            <v>322205</v>
          </cell>
          <cell r="AX113">
            <v>180</v>
          </cell>
          <cell r="BE113" t="str">
            <v/>
          </cell>
          <cell r="BH113" t="str">
            <v>CLT</v>
          </cell>
          <cell r="BK113">
            <v>0</v>
          </cell>
          <cell r="BR113">
            <v>1665.93</v>
          </cell>
          <cell r="CA113">
            <v>0</v>
          </cell>
          <cell r="CD113">
            <v>209</v>
          </cell>
          <cell r="CG113">
            <v>0</v>
          </cell>
          <cell r="CN113">
            <v>0</v>
          </cell>
          <cell r="CS113">
            <v>163.38</v>
          </cell>
          <cell r="CV113">
            <v>0</v>
          </cell>
          <cell r="CY113">
            <v>567.77607999999998</v>
          </cell>
          <cell r="DB113">
            <v>567.77607999999998</v>
          </cell>
          <cell r="DE113">
            <v>0</v>
          </cell>
          <cell r="DJ113">
            <v>567.77607999999998</v>
          </cell>
          <cell r="DQ113">
            <v>0</v>
          </cell>
          <cell r="ED113" t="str">
            <v>SALA DE MEDICAÇAO</v>
          </cell>
        </row>
        <row r="114">
          <cell r="A114" t="str">
            <v>31/07/2020</v>
          </cell>
          <cell r="D114" t="str">
            <v>12955134000900</v>
          </cell>
          <cell r="G114" t="str">
            <v>INSTITUTO DIVA ALVES DO BRASIL</v>
          </cell>
          <cell r="J114" t="str">
            <v>6033075</v>
          </cell>
          <cell r="L114" t="str">
            <v>UPA 24H PARQUE LAFAIETE - DUQUE DE CAXIAS I</v>
          </cell>
          <cell r="P114" t="str">
            <v>0008/2020</v>
          </cell>
          <cell r="T114">
            <v>2020</v>
          </cell>
          <cell r="W114" t="str">
            <v>07</v>
          </cell>
          <cell r="AI114">
            <v>223505</v>
          </cell>
          <cell r="AX114">
            <v>180</v>
          </cell>
          <cell r="BE114" t="str">
            <v/>
          </cell>
          <cell r="BH114" t="str">
            <v>CLT</v>
          </cell>
          <cell r="BK114">
            <v>0</v>
          </cell>
          <cell r="BR114">
            <v>3158.96</v>
          </cell>
          <cell r="CA114">
            <v>0</v>
          </cell>
          <cell r="CD114">
            <v>209</v>
          </cell>
          <cell r="CG114">
            <v>0</v>
          </cell>
          <cell r="CN114">
            <v>0</v>
          </cell>
          <cell r="CS114">
            <v>296.93</v>
          </cell>
          <cell r="CV114">
            <v>0</v>
          </cell>
          <cell r="CY114">
            <v>1031.8470400000001</v>
          </cell>
          <cell r="DB114">
            <v>1031.8470400000001</v>
          </cell>
          <cell r="DE114">
            <v>0</v>
          </cell>
          <cell r="DJ114">
            <v>1031.8470400000001</v>
          </cell>
          <cell r="DQ114">
            <v>0</v>
          </cell>
          <cell r="ED114" t="str">
            <v>CLASSIFICAÇÃO DE RISCO</v>
          </cell>
        </row>
        <row r="115">
          <cell r="A115" t="str">
            <v>31/07/2020</v>
          </cell>
          <cell r="D115" t="str">
            <v>12955134000900</v>
          </cell>
          <cell r="G115" t="str">
            <v>INSTITUTO DIVA ALVES DO BRASIL</v>
          </cell>
          <cell r="J115" t="str">
            <v>6033075</v>
          </cell>
          <cell r="L115" t="str">
            <v>UPA 24H PARQUE LAFAIETE - DUQUE DE CAXIAS I</v>
          </cell>
          <cell r="P115" t="str">
            <v>0008/2020</v>
          </cell>
          <cell r="T115">
            <v>2020</v>
          </cell>
          <cell r="W115" t="str">
            <v>07</v>
          </cell>
          <cell r="AI115">
            <v>223505</v>
          </cell>
          <cell r="AX115">
            <v>180</v>
          </cell>
          <cell r="BE115" t="str">
            <v/>
          </cell>
          <cell r="BH115" t="str">
            <v>CLT</v>
          </cell>
          <cell r="BK115">
            <v>0</v>
          </cell>
          <cell r="BR115">
            <v>3158.96</v>
          </cell>
          <cell r="CA115">
            <v>0</v>
          </cell>
          <cell r="CD115">
            <v>209</v>
          </cell>
          <cell r="CG115">
            <v>0</v>
          </cell>
          <cell r="CN115">
            <v>0</v>
          </cell>
          <cell r="CS115">
            <v>293.49</v>
          </cell>
          <cell r="CV115">
            <v>0</v>
          </cell>
          <cell r="CY115">
            <v>1019.90416</v>
          </cell>
          <cell r="DB115">
            <v>1019.90416</v>
          </cell>
          <cell r="DE115">
            <v>0</v>
          </cell>
          <cell r="DJ115">
            <v>1019.90416</v>
          </cell>
          <cell r="DQ115">
            <v>0</v>
          </cell>
          <cell r="ED115" t="str">
            <v>SALA DE OBSERVAÇAO</v>
          </cell>
        </row>
        <row r="116">
          <cell r="A116" t="str">
            <v>31/07/2020</v>
          </cell>
          <cell r="D116" t="str">
            <v>12955134000900</v>
          </cell>
          <cell r="G116" t="str">
            <v>INSTITUTO DIVA ALVES DO BRASIL</v>
          </cell>
          <cell r="J116" t="str">
            <v>6033075</v>
          </cell>
          <cell r="L116" t="str">
            <v>UPA 24H PARQUE LAFAIETE - DUQUE DE CAXIAS I</v>
          </cell>
          <cell r="P116" t="str">
            <v>0008/2020</v>
          </cell>
          <cell r="T116">
            <v>2020</v>
          </cell>
          <cell r="W116" t="str">
            <v>07</v>
          </cell>
          <cell r="AI116">
            <v>322205</v>
          </cell>
          <cell r="AX116">
            <v>180</v>
          </cell>
          <cell r="BE116" t="str">
            <v/>
          </cell>
          <cell r="BH116" t="str">
            <v>CLT</v>
          </cell>
          <cell r="BK116">
            <v>0</v>
          </cell>
          <cell r="BR116">
            <v>1665.93</v>
          </cell>
          <cell r="CA116">
            <v>0</v>
          </cell>
          <cell r="CD116">
            <v>209</v>
          </cell>
          <cell r="CG116">
            <v>0</v>
          </cell>
          <cell r="CN116">
            <v>0</v>
          </cell>
          <cell r="CS116">
            <v>266.70999999999998</v>
          </cell>
          <cell r="CV116">
            <v>0</v>
          </cell>
          <cell r="CY116">
            <v>926.84366</v>
          </cell>
          <cell r="DB116">
            <v>926.84366</v>
          </cell>
          <cell r="DE116">
            <v>0</v>
          </cell>
          <cell r="DJ116">
            <v>926.84366</v>
          </cell>
          <cell r="DQ116">
            <v>0</v>
          </cell>
          <cell r="ED116" t="str">
            <v>SALA DE MEDICAÇAO</v>
          </cell>
        </row>
        <row r="117">
          <cell r="A117" t="str">
            <v>31/07/2020</v>
          </cell>
          <cell r="D117" t="str">
            <v>12955134000900</v>
          </cell>
          <cell r="G117" t="str">
            <v>INSTITUTO DIVA ALVES DO BRASIL</v>
          </cell>
          <cell r="J117" t="str">
            <v>6033075</v>
          </cell>
          <cell r="L117" t="str">
            <v>UPA 24H PARQUE LAFAIETE - DUQUE DE CAXIAS I</v>
          </cell>
          <cell r="P117" t="str">
            <v>0008/2020</v>
          </cell>
          <cell r="T117">
            <v>2020</v>
          </cell>
          <cell r="W117" t="str">
            <v>07</v>
          </cell>
          <cell r="AI117">
            <v>322205</v>
          </cell>
          <cell r="AX117">
            <v>180</v>
          </cell>
          <cell r="BE117" t="str">
            <v/>
          </cell>
          <cell r="BH117" t="str">
            <v>CLT</v>
          </cell>
          <cell r="BK117">
            <v>0</v>
          </cell>
          <cell r="BR117">
            <v>1665.93</v>
          </cell>
          <cell r="CA117">
            <v>0</v>
          </cell>
          <cell r="CD117">
            <v>209</v>
          </cell>
          <cell r="CG117">
            <v>0</v>
          </cell>
          <cell r="CN117">
            <v>0</v>
          </cell>
          <cell r="CS117">
            <v>182.52</v>
          </cell>
          <cell r="CV117">
            <v>0</v>
          </cell>
          <cell r="CY117">
            <v>634.27089999999998</v>
          </cell>
          <cell r="DB117">
            <v>634.27089999999998</v>
          </cell>
          <cell r="DE117">
            <v>0</v>
          </cell>
          <cell r="DJ117">
            <v>634.27089999999998</v>
          </cell>
          <cell r="DQ117">
            <v>0</v>
          </cell>
          <cell r="ED117" t="str">
            <v>SALA DE MEDICAÇAO</v>
          </cell>
        </row>
        <row r="118">
          <cell r="A118" t="str">
            <v>31/07/2020</v>
          </cell>
          <cell r="D118" t="str">
            <v>12955134000900</v>
          </cell>
          <cell r="G118" t="str">
            <v>INSTITUTO DIVA ALVES DO BRASIL</v>
          </cell>
          <cell r="J118" t="str">
            <v>6033075</v>
          </cell>
          <cell r="L118" t="str">
            <v>UPA 24H PARQUE LAFAIETE - DUQUE DE CAXIAS I</v>
          </cell>
          <cell r="P118" t="str">
            <v>0008/2020</v>
          </cell>
          <cell r="T118">
            <v>2020</v>
          </cell>
          <cell r="W118" t="str">
            <v>07</v>
          </cell>
          <cell r="AI118">
            <v>322205</v>
          </cell>
          <cell r="AX118">
            <v>180</v>
          </cell>
          <cell r="BE118" t="str">
            <v/>
          </cell>
          <cell r="BH118" t="str">
            <v>CLT</v>
          </cell>
          <cell r="BK118">
            <v>0</v>
          </cell>
          <cell r="BR118">
            <v>1665.93</v>
          </cell>
          <cell r="CA118">
            <v>0</v>
          </cell>
          <cell r="CD118">
            <v>209</v>
          </cell>
          <cell r="CG118">
            <v>0</v>
          </cell>
          <cell r="CN118">
            <v>0</v>
          </cell>
          <cell r="CS118">
            <v>182.52</v>
          </cell>
          <cell r="CV118">
            <v>0</v>
          </cell>
          <cell r="CY118">
            <v>634.27089999999998</v>
          </cell>
          <cell r="DB118">
            <v>634.27089999999998</v>
          </cell>
          <cell r="DE118">
            <v>0</v>
          </cell>
          <cell r="DJ118">
            <v>634.27089999999998</v>
          </cell>
          <cell r="DQ118">
            <v>0</v>
          </cell>
          <cell r="ED118" t="str">
            <v>ACOLHIMENTO</v>
          </cell>
        </row>
        <row r="119">
          <cell r="A119" t="str">
            <v>31/07/2020</v>
          </cell>
          <cell r="D119" t="str">
            <v>12955134000900</v>
          </cell>
          <cell r="G119" t="str">
            <v>INSTITUTO DIVA ALVES DO BRASIL</v>
          </cell>
          <cell r="J119" t="str">
            <v>6033075</v>
          </cell>
          <cell r="L119" t="str">
            <v>UPA 24H PARQUE LAFAIETE - DUQUE DE CAXIAS I</v>
          </cell>
          <cell r="P119" t="str">
            <v>0008/2020</v>
          </cell>
          <cell r="T119">
            <v>2020</v>
          </cell>
          <cell r="W119" t="str">
            <v>07</v>
          </cell>
          <cell r="AI119">
            <v>322205</v>
          </cell>
          <cell r="AX119">
            <v>180</v>
          </cell>
          <cell r="BE119" t="str">
            <v/>
          </cell>
          <cell r="BH119" t="str">
            <v>CLT</v>
          </cell>
          <cell r="BK119">
            <v>0</v>
          </cell>
          <cell r="BR119">
            <v>1665.93</v>
          </cell>
          <cell r="CA119">
            <v>0</v>
          </cell>
          <cell r="CD119">
            <v>209</v>
          </cell>
          <cell r="CG119">
            <v>0</v>
          </cell>
          <cell r="CN119">
            <v>0</v>
          </cell>
          <cell r="CS119">
            <v>245.67</v>
          </cell>
          <cell r="CV119">
            <v>0</v>
          </cell>
          <cell r="CY119">
            <v>853.70464000000004</v>
          </cell>
          <cell r="DB119">
            <v>853.70464000000004</v>
          </cell>
          <cell r="DE119">
            <v>0</v>
          </cell>
          <cell r="DJ119">
            <v>853.70464000000004</v>
          </cell>
          <cell r="DQ119">
            <v>0</v>
          </cell>
          <cell r="ED119" t="str">
            <v>SALA DE SUTURA/CURATIVO</v>
          </cell>
        </row>
        <row r="120">
          <cell r="A120" t="str">
            <v>31/07/2020</v>
          </cell>
          <cell r="D120" t="str">
            <v>12955134000900</v>
          </cell>
          <cell r="G120" t="str">
            <v>INSTITUTO DIVA ALVES DO BRASIL</v>
          </cell>
          <cell r="J120" t="str">
            <v>6033075</v>
          </cell>
          <cell r="L120" t="str">
            <v>UPA 24H PARQUE LAFAIETE - DUQUE DE CAXIAS I</v>
          </cell>
          <cell r="P120" t="str">
            <v>0008/2020</v>
          </cell>
          <cell r="T120">
            <v>2020</v>
          </cell>
          <cell r="W120" t="str">
            <v>07</v>
          </cell>
          <cell r="AI120">
            <v>322205</v>
          </cell>
          <cell r="AX120">
            <v>180</v>
          </cell>
          <cell r="BE120" t="str">
            <v/>
          </cell>
          <cell r="BH120" t="str">
            <v>CLT</v>
          </cell>
          <cell r="BK120">
            <v>0</v>
          </cell>
          <cell r="BR120">
            <v>1665.93</v>
          </cell>
          <cell r="CA120">
            <v>0</v>
          </cell>
          <cell r="CD120">
            <v>181.13</v>
          </cell>
          <cell r="CG120">
            <v>0</v>
          </cell>
          <cell r="CN120">
            <v>0</v>
          </cell>
          <cell r="CS120">
            <v>183.57</v>
          </cell>
          <cell r="CV120">
            <v>0</v>
          </cell>
          <cell r="CY120">
            <v>699.66484000000003</v>
          </cell>
          <cell r="DB120">
            <v>699.66484000000003</v>
          </cell>
          <cell r="DE120">
            <v>0</v>
          </cell>
          <cell r="DJ120">
            <v>699.66484000000003</v>
          </cell>
          <cell r="DQ120">
            <v>0</v>
          </cell>
          <cell r="ED120" t="str">
            <v>SALA DE OBSERVAÇÃO PEDIATRICA</v>
          </cell>
        </row>
        <row r="121">
          <cell r="A121" t="str">
            <v>31/07/2020</v>
          </cell>
          <cell r="D121" t="str">
            <v>12955134000900</v>
          </cell>
          <cell r="G121" t="str">
            <v>INSTITUTO DIVA ALVES DO BRASIL</v>
          </cell>
          <cell r="J121" t="str">
            <v>6033075</v>
          </cell>
          <cell r="L121" t="str">
            <v>UPA 24H PARQUE LAFAIETE - DUQUE DE CAXIAS I</v>
          </cell>
          <cell r="P121" t="str">
            <v>0008/2020</v>
          </cell>
          <cell r="T121">
            <v>2020</v>
          </cell>
          <cell r="W121" t="str">
            <v>07</v>
          </cell>
          <cell r="AI121">
            <v>322205</v>
          </cell>
          <cell r="AX121">
            <v>180</v>
          </cell>
          <cell r="BE121" t="str">
            <v/>
          </cell>
          <cell r="BH121" t="str">
            <v>CLT</v>
          </cell>
          <cell r="BK121">
            <v>0</v>
          </cell>
          <cell r="BR121">
            <v>1665.93</v>
          </cell>
          <cell r="CA121">
            <v>0</v>
          </cell>
          <cell r="CD121">
            <v>209</v>
          </cell>
          <cell r="CG121">
            <v>0</v>
          </cell>
          <cell r="CN121">
            <v>0</v>
          </cell>
          <cell r="CS121">
            <v>220.79</v>
          </cell>
          <cell r="CV121">
            <v>0</v>
          </cell>
          <cell r="CY121">
            <v>767.26053999999999</v>
          </cell>
          <cell r="DB121">
            <v>767.26053999999999</v>
          </cell>
          <cell r="DE121">
            <v>0</v>
          </cell>
          <cell r="DJ121">
            <v>767.26053999999999</v>
          </cell>
          <cell r="DQ121">
            <v>0</v>
          </cell>
          <cell r="ED121" t="str">
            <v>SALA DE OBSERVAÇAO</v>
          </cell>
        </row>
        <row r="122">
          <cell r="A122" t="str">
            <v>31/07/2020</v>
          </cell>
          <cell r="D122" t="str">
            <v>12955134000900</v>
          </cell>
          <cell r="G122" t="str">
            <v>INSTITUTO DIVA ALVES DO BRASIL</v>
          </cell>
          <cell r="J122" t="str">
            <v>6033075</v>
          </cell>
          <cell r="L122" t="str">
            <v>UPA 24H PARQUE LAFAIETE - DUQUE DE CAXIAS I</v>
          </cell>
          <cell r="P122" t="str">
            <v>0008/2020</v>
          </cell>
          <cell r="T122">
            <v>2020</v>
          </cell>
          <cell r="W122" t="str">
            <v>07</v>
          </cell>
          <cell r="AI122">
            <v>413110</v>
          </cell>
          <cell r="AX122">
            <v>220</v>
          </cell>
          <cell r="BE122" t="str">
            <v/>
          </cell>
          <cell r="BH122" t="str">
            <v>CLT</v>
          </cell>
          <cell r="BK122">
            <v>0</v>
          </cell>
          <cell r="BR122">
            <v>1867.5</v>
          </cell>
          <cell r="CA122">
            <v>0</v>
          </cell>
          <cell r="CD122">
            <v>209</v>
          </cell>
          <cell r="CG122">
            <v>0</v>
          </cell>
          <cell r="CN122">
            <v>0</v>
          </cell>
          <cell r="CS122">
            <v>166.12</v>
          </cell>
          <cell r="CV122">
            <v>0</v>
          </cell>
          <cell r="CY122">
            <v>577.26700000000005</v>
          </cell>
          <cell r="DB122">
            <v>577.26700000000005</v>
          </cell>
          <cell r="DE122">
            <v>0</v>
          </cell>
          <cell r="DJ122">
            <v>577.26700000000005</v>
          </cell>
          <cell r="DQ122">
            <v>0</v>
          </cell>
          <cell r="ED122" t="str">
            <v>SALA ADMINISTRATIVA</v>
          </cell>
        </row>
        <row r="123">
          <cell r="A123" t="str">
            <v>31/07/2020</v>
          </cell>
          <cell r="D123" t="str">
            <v>12955134000900</v>
          </cell>
          <cell r="G123" t="str">
            <v>INSTITUTO DIVA ALVES DO BRASIL</v>
          </cell>
          <cell r="J123" t="str">
            <v>6033075</v>
          </cell>
          <cell r="L123" t="str">
            <v>UPA 24H PARQUE LAFAIETE - DUQUE DE CAXIAS I</v>
          </cell>
          <cell r="P123" t="str">
            <v>0008/2020</v>
          </cell>
          <cell r="T123">
            <v>2020</v>
          </cell>
          <cell r="W123" t="str">
            <v>07</v>
          </cell>
          <cell r="AI123">
            <v>322205</v>
          </cell>
          <cell r="AX123">
            <v>180</v>
          </cell>
          <cell r="BE123" t="str">
            <v/>
          </cell>
          <cell r="BH123" t="str">
            <v>CLT</v>
          </cell>
          <cell r="BK123">
            <v>0</v>
          </cell>
          <cell r="BR123">
            <v>1665.93</v>
          </cell>
          <cell r="CA123">
            <v>0</v>
          </cell>
          <cell r="CD123">
            <v>209</v>
          </cell>
          <cell r="CG123">
            <v>0</v>
          </cell>
          <cell r="CN123">
            <v>0</v>
          </cell>
          <cell r="CS123">
            <v>165.3</v>
          </cell>
          <cell r="CV123">
            <v>0</v>
          </cell>
          <cell r="CY123">
            <v>574.42583999999999</v>
          </cell>
          <cell r="DB123">
            <v>574.42583999999999</v>
          </cell>
          <cell r="DE123">
            <v>0</v>
          </cell>
          <cell r="DJ123">
            <v>574.42583999999999</v>
          </cell>
          <cell r="DQ123">
            <v>0</v>
          </cell>
          <cell r="ED123" t="str">
            <v>SALA DE URGENCIA</v>
          </cell>
        </row>
        <row r="124">
          <cell r="A124" t="str">
            <v>31/07/2020</v>
          </cell>
          <cell r="D124" t="str">
            <v>12955134000900</v>
          </cell>
          <cell r="G124" t="str">
            <v>INSTITUTO DIVA ALVES DO BRASIL</v>
          </cell>
          <cell r="J124" t="str">
            <v>6033075</v>
          </cell>
          <cell r="L124" t="str">
            <v>UPA 24H PARQUE LAFAIETE - DUQUE DE CAXIAS I</v>
          </cell>
          <cell r="P124" t="str">
            <v>0008/2020</v>
          </cell>
          <cell r="T124">
            <v>2020</v>
          </cell>
          <cell r="W124" t="str">
            <v>07</v>
          </cell>
          <cell r="AI124">
            <v>322205</v>
          </cell>
          <cell r="AX124">
            <v>180</v>
          </cell>
          <cell r="BE124" t="str">
            <v/>
          </cell>
          <cell r="BH124" t="str">
            <v>CLT</v>
          </cell>
          <cell r="BK124">
            <v>0</v>
          </cell>
          <cell r="BR124">
            <v>1665.93</v>
          </cell>
          <cell r="CA124">
            <v>0</v>
          </cell>
          <cell r="CD124">
            <v>160.22999999999999</v>
          </cell>
          <cell r="CG124">
            <v>0</v>
          </cell>
          <cell r="CN124">
            <v>0</v>
          </cell>
          <cell r="CS124">
            <v>237.61</v>
          </cell>
          <cell r="CV124">
            <v>0</v>
          </cell>
          <cell r="CY124">
            <v>825.69614000000001</v>
          </cell>
          <cell r="DB124">
            <v>825.69614000000001</v>
          </cell>
          <cell r="DE124">
            <v>0</v>
          </cell>
          <cell r="DJ124">
            <v>825.69614000000001</v>
          </cell>
          <cell r="DQ124">
            <v>0</v>
          </cell>
          <cell r="ED124" t="str">
            <v>ACOLHIMENTO</v>
          </cell>
        </row>
        <row r="125">
          <cell r="A125" t="str">
            <v>31/07/2020</v>
          </cell>
          <cell r="D125" t="str">
            <v>12955134000900</v>
          </cell>
          <cell r="G125" t="str">
            <v>INSTITUTO DIVA ALVES DO BRASIL</v>
          </cell>
          <cell r="J125" t="str">
            <v>6033075</v>
          </cell>
          <cell r="L125" t="str">
            <v>UPA 24H PARQUE LAFAIETE - DUQUE DE CAXIAS I</v>
          </cell>
          <cell r="P125" t="str">
            <v>0008/2020</v>
          </cell>
          <cell r="T125">
            <v>2020</v>
          </cell>
          <cell r="W125" t="str">
            <v>07</v>
          </cell>
          <cell r="AI125">
            <v>223405</v>
          </cell>
          <cell r="AX125">
            <v>180</v>
          </cell>
          <cell r="BE125" t="str">
            <v/>
          </cell>
          <cell r="BH125" t="str">
            <v>CLT</v>
          </cell>
          <cell r="BK125">
            <v>0</v>
          </cell>
          <cell r="BR125">
            <v>3158.96</v>
          </cell>
          <cell r="CA125">
            <v>0</v>
          </cell>
          <cell r="CD125">
            <v>209</v>
          </cell>
          <cell r="CG125">
            <v>0</v>
          </cell>
          <cell r="CN125">
            <v>0</v>
          </cell>
          <cell r="CS125">
            <v>293.49</v>
          </cell>
          <cell r="CV125">
            <v>0</v>
          </cell>
          <cell r="CY125">
            <v>1019.90416</v>
          </cell>
          <cell r="DB125">
            <v>1019.90416</v>
          </cell>
          <cell r="DE125">
            <v>0</v>
          </cell>
          <cell r="DJ125">
            <v>1019.90416</v>
          </cell>
          <cell r="DQ125">
            <v>0</v>
          </cell>
          <cell r="ED125" t="str">
            <v>FARMACIA HOSPITALAR</v>
          </cell>
        </row>
        <row r="126">
          <cell r="A126" t="str">
            <v>31/07/2020</v>
          </cell>
          <cell r="D126" t="str">
            <v>12955134000900</v>
          </cell>
          <cell r="G126" t="str">
            <v>INSTITUTO DIVA ALVES DO BRASIL</v>
          </cell>
          <cell r="J126" t="str">
            <v>6033075</v>
          </cell>
          <cell r="L126" t="str">
            <v>UPA 24H PARQUE LAFAIETE - DUQUE DE CAXIAS I</v>
          </cell>
          <cell r="P126" t="str">
            <v>0008/2020</v>
          </cell>
          <cell r="T126">
            <v>2020</v>
          </cell>
          <cell r="W126" t="str">
            <v>07</v>
          </cell>
          <cell r="AI126">
            <v>322205</v>
          </cell>
          <cell r="AX126">
            <v>180</v>
          </cell>
          <cell r="BE126" t="str">
            <v/>
          </cell>
          <cell r="BH126" t="str">
            <v>CLT</v>
          </cell>
          <cell r="BK126">
            <v>0</v>
          </cell>
          <cell r="BR126">
            <v>1665.93</v>
          </cell>
          <cell r="CA126">
            <v>0</v>
          </cell>
          <cell r="CD126">
            <v>202.03</v>
          </cell>
          <cell r="CG126">
            <v>0</v>
          </cell>
          <cell r="CN126">
            <v>0</v>
          </cell>
          <cell r="CS126">
            <v>174.99</v>
          </cell>
          <cell r="CV126">
            <v>0</v>
          </cell>
          <cell r="CY126">
            <v>608.09997999999996</v>
          </cell>
          <cell r="DB126">
            <v>608.09997999999996</v>
          </cell>
          <cell r="DE126">
            <v>0</v>
          </cell>
          <cell r="DJ126">
            <v>608.09997999999996</v>
          </cell>
          <cell r="DQ126">
            <v>0</v>
          </cell>
          <cell r="ED126" t="str">
            <v>ACOLHIMENTO</v>
          </cell>
        </row>
        <row r="127">
          <cell r="A127" t="str">
            <v>31/07/2020</v>
          </cell>
          <cell r="D127" t="str">
            <v>12955134000900</v>
          </cell>
          <cell r="G127" t="str">
            <v>INSTITUTO DIVA ALVES DO BRASIL</v>
          </cell>
          <cell r="J127" t="str">
            <v>6033075</v>
          </cell>
          <cell r="L127" t="str">
            <v>UPA 24H PARQUE LAFAIETE - DUQUE DE CAXIAS I</v>
          </cell>
          <cell r="P127" t="str">
            <v>0008/2020</v>
          </cell>
          <cell r="T127">
            <v>2020</v>
          </cell>
          <cell r="W127" t="str">
            <v>07</v>
          </cell>
          <cell r="AI127">
            <v>223505</v>
          </cell>
          <cell r="AX127">
            <v>180</v>
          </cell>
          <cell r="BE127" t="str">
            <v/>
          </cell>
          <cell r="BH127" t="str">
            <v>CLT</v>
          </cell>
          <cell r="BK127">
            <v>0</v>
          </cell>
          <cell r="BR127">
            <v>3158.96</v>
          </cell>
          <cell r="CA127">
            <v>0</v>
          </cell>
          <cell r="CD127">
            <v>209</v>
          </cell>
          <cell r="CG127">
            <v>0</v>
          </cell>
          <cell r="CN127">
            <v>0</v>
          </cell>
          <cell r="CS127">
            <v>386.3</v>
          </cell>
          <cell r="CV127">
            <v>0</v>
          </cell>
          <cell r="CY127">
            <v>1342.4064000000001</v>
          </cell>
          <cell r="DB127">
            <v>1342.4064000000001</v>
          </cell>
          <cell r="DE127">
            <v>0</v>
          </cell>
          <cell r="DJ127">
            <v>1342.4064000000001</v>
          </cell>
          <cell r="DQ127">
            <v>0</v>
          </cell>
          <cell r="ED127" t="str">
            <v>SALA DE OBSERVAÇAO</v>
          </cell>
        </row>
        <row r="128">
          <cell r="A128" t="str">
            <v>31/07/2020</v>
          </cell>
          <cell r="D128" t="str">
            <v>12955134000900</v>
          </cell>
          <cell r="G128" t="str">
            <v>INSTITUTO DIVA ALVES DO BRASIL</v>
          </cell>
          <cell r="J128" t="str">
            <v>6033075</v>
          </cell>
          <cell r="L128" t="str">
            <v>UPA 24H PARQUE LAFAIETE - DUQUE DE CAXIAS I</v>
          </cell>
          <cell r="P128" t="str">
            <v>0008/2020</v>
          </cell>
          <cell r="T128">
            <v>2020</v>
          </cell>
          <cell r="W128" t="str">
            <v>07</v>
          </cell>
          <cell r="AI128">
            <v>322205</v>
          </cell>
          <cell r="AX128">
            <v>180</v>
          </cell>
          <cell r="BE128" t="str">
            <v/>
          </cell>
          <cell r="BH128" t="str">
            <v>CLT</v>
          </cell>
          <cell r="BK128">
            <v>0</v>
          </cell>
          <cell r="BR128">
            <v>1665.93</v>
          </cell>
          <cell r="CA128">
            <v>0</v>
          </cell>
          <cell r="CD128">
            <v>209</v>
          </cell>
          <cell r="CG128">
            <v>0</v>
          </cell>
          <cell r="CN128">
            <v>0</v>
          </cell>
          <cell r="CS128">
            <v>201.65</v>
          </cell>
          <cell r="CV128">
            <v>0</v>
          </cell>
          <cell r="CY128">
            <v>700.76571999999999</v>
          </cell>
          <cell r="DB128">
            <v>700.76571999999999</v>
          </cell>
          <cell r="DE128">
            <v>0</v>
          </cell>
          <cell r="DJ128">
            <v>700.76571999999999</v>
          </cell>
          <cell r="DQ128">
            <v>0</v>
          </cell>
          <cell r="ED128" t="str">
            <v>SALA DE OBSERVAÇAO</v>
          </cell>
        </row>
        <row r="129">
          <cell r="A129" t="str">
            <v>31/07/2020</v>
          </cell>
          <cell r="D129" t="str">
            <v>12955134000900</v>
          </cell>
          <cell r="G129" t="str">
            <v>INSTITUTO DIVA ALVES DO BRASIL</v>
          </cell>
          <cell r="J129" t="str">
            <v>6033075</v>
          </cell>
          <cell r="L129" t="str">
            <v>UPA 24H PARQUE LAFAIETE - DUQUE DE CAXIAS I</v>
          </cell>
          <cell r="P129" t="str">
            <v>0008/2020</v>
          </cell>
          <cell r="T129">
            <v>2020</v>
          </cell>
          <cell r="W129" t="str">
            <v>07</v>
          </cell>
          <cell r="AI129">
            <v>223505</v>
          </cell>
          <cell r="AX129">
            <v>180</v>
          </cell>
          <cell r="BE129" t="str">
            <v/>
          </cell>
          <cell r="BH129" t="str">
            <v>CLT</v>
          </cell>
          <cell r="BK129">
            <v>0</v>
          </cell>
          <cell r="BR129">
            <v>3158.96</v>
          </cell>
          <cell r="CA129">
            <v>0</v>
          </cell>
          <cell r="CD129">
            <v>209</v>
          </cell>
          <cell r="CG129">
            <v>0</v>
          </cell>
          <cell r="CN129">
            <v>0</v>
          </cell>
          <cell r="CS129">
            <v>375.99</v>
          </cell>
          <cell r="CV129">
            <v>0</v>
          </cell>
          <cell r="CY129">
            <v>1306.5749800000001</v>
          </cell>
          <cell r="DB129">
            <v>1306.5749800000001</v>
          </cell>
          <cell r="DE129">
            <v>0</v>
          </cell>
          <cell r="DJ129">
            <v>1306.5749800000001</v>
          </cell>
          <cell r="DQ129">
            <v>0</v>
          </cell>
          <cell r="ED129" t="str">
            <v>CLASSIFICAÇÃO DE RISCO</v>
          </cell>
        </row>
        <row r="130">
          <cell r="A130" t="str">
            <v>31/07/2020</v>
          </cell>
          <cell r="D130" t="str">
            <v>12955134000900</v>
          </cell>
          <cell r="G130" t="str">
            <v>INSTITUTO DIVA ALVES DO BRASIL</v>
          </cell>
          <cell r="J130" t="str">
            <v>6033075</v>
          </cell>
          <cell r="L130" t="str">
            <v>UPA 24H PARQUE LAFAIETE - DUQUE DE CAXIAS I</v>
          </cell>
          <cell r="P130" t="str">
            <v>0008/2020</v>
          </cell>
          <cell r="T130">
            <v>2020</v>
          </cell>
          <cell r="W130" t="str">
            <v>07</v>
          </cell>
          <cell r="AI130">
            <v>223405</v>
          </cell>
          <cell r="AX130">
            <v>180</v>
          </cell>
          <cell r="BE130" t="str">
            <v/>
          </cell>
          <cell r="BH130" t="str">
            <v>CLT</v>
          </cell>
          <cell r="BK130">
            <v>0</v>
          </cell>
          <cell r="BR130">
            <v>3158.96</v>
          </cell>
          <cell r="CA130">
            <v>0</v>
          </cell>
          <cell r="CD130">
            <v>209</v>
          </cell>
          <cell r="CG130">
            <v>0</v>
          </cell>
          <cell r="CN130">
            <v>0</v>
          </cell>
          <cell r="CS130">
            <v>320.99</v>
          </cell>
          <cell r="CV130">
            <v>0</v>
          </cell>
          <cell r="CY130">
            <v>1115.45832</v>
          </cell>
          <cell r="DB130">
            <v>1115.45832</v>
          </cell>
          <cell r="DE130">
            <v>0</v>
          </cell>
          <cell r="DJ130">
            <v>1115.45832</v>
          </cell>
          <cell r="DQ130">
            <v>0</v>
          </cell>
          <cell r="ED130" t="str">
            <v>FARMACIA HOSPITALAR</v>
          </cell>
        </row>
        <row r="131">
          <cell r="A131" t="str">
            <v>31/07/2020</v>
          </cell>
          <cell r="D131" t="str">
            <v>12955134000900</v>
          </cell>
          <cell r="G131" t="str">
            <v>INSTITUTO DIVA ALVES DO BRASIL</v>
          </cell>
          <cell r="J131" t="str">
            <v>6033075</v>
          </cell>
          <cell r="L131" t="str">
            <v>UPA 24H PARQUE LAFAIETE - DUQUE DE CAXIAS I</v>
          </cell>
          <cell r="P131" t="str">
            <v>0008/2020</v>
          </cell>
          <cell r="T131">
            <v>2020</v>
          </cell>
          <cell r="W131" t="str">
            <v>07</v>
          </cell>
          <cell r="AI131">
            <v>322205</v>
          </cell>
          <cell r="AX131">
            <v>180</v>
          </cell>
          <cell r="BE131" t="str">
            <v/>
          </cell>
          <cell r="BH131" t="str">
            <v>CLT</v>
          </cell>
          <cell r="BK131">
            <v>0</v>
          </cell>
          <cell r="BR131">
            <v>1665.93</v>
          </cell>
          <cell r="CA131">
            <v>0</v>
          </cell>
          <cell r="CD131">
            <v>181.13</v>
          </cell>
          <cell r="CG131">
            <v>0</v>
          </cell>
          <cell r="CN131">
            <v>0</v>
          </cell>
          <cell r="CS131">
            <v>143.38</v>
          </cell>
          <cell r="CV131">
            <v>0</v>
          </cell>
          <cell r="CY131">
            <v>560.02822000000003</v>
          </cell>
          <cell r="DB131">
            <v>560.02822000000003</v>
          </cell>
          <cell r="DE131">
            <v>0</v>
          </cell>
          <cell r="DJ131">
            <v>560.02822000000003</v>
          </cell>
          <cell r="DQ131">
            <v>0</v>
          </cell>
          <cell r="ED131" t="str">
            <v>SALA DE MEDICAÇAO</v>
          </cell>
        </row>
        <row r="132">
          <cell r="A132" t="str">
            <v>31/07/2020</v>
          </cell>
          <cell r="D132" t="str">
            <v>12955134000900</v>
          </cell>
          <cell r="G132" t="str">
            <v>INSTITUTO DIVA ALVES DO BRASIL</v>
          </cell>
          <cell r="J132" t="str">
            <v>6033075</v>
          </cell>
          <cell r="L132" t="str">
            <v>UPA 24H PARQUE LAFAIETE - DUQUE DE CAXIAS I</v>
          </cell>
          <cell r="P132" t="str">
            <v>0008/2020</v>
          </cell>
          <cell r="T132">
            <v>2020</v>
          </cell>
          <cell r="W132" t="str">
            <v>07</v>
          </cell>
          <cell r="AI132">
            <v>251605</v>
          </cell>
          <cell r="AX132">
            <v>150</v>
          </cell>
          <cell r="BE132" t="str">
            <v/>
          </cell>
          <cell r="BH132" t="str">
            <v>CLT</v>
          </cell>
          <cell r="BK132">
            <v>0</v>
          </cell>
          <cell r="BR132">
            <v>3158.97</v>
          </cell>
          <cell r="CA132">
            <v>0</v>
          </cell>
          <cell r="CD132">
            <v>0</v>
          </cell>
          <cell r="CG132">
            <v>0</v>
          </cell>
          <cell r="CN132">
            <v>3367.97</v>
          </cell>
          <cell r="CS132">
            <v>269.43</v>
          </cell>
          <cell r="CV132">
            <v>0</v>
          </cell>
          <cell r="CY132">
            <v>936.29566</v>
          </cell>
          <cell r="DB132">
            <v>936.29566</v>
          </cell>
          <cell r="DE132">
            <v>0</v>
          </cell>
          <cell r="DJ132">
            <v>936.29566</v>
          </cell>
          <cell r="DQ132">
            <v>0</v>
          </cell>
          <cell r="ED132" t="str">
            <v>SALA DE ATENTIMENTO SOCIAL</v>
          </cell>
        </row>
        <row r="133">
          <cell r="A133" t="str">
            <v>31/07/2020</v>
          </cell>
          <cell r="D133" t="str">
            <v>12955134000900</v>
          </cell>
          <cell r="G133" t="str">
            <v>INSTITUTO DIVA ALVES DO BRASIL</v>
          </cell>
          <cell r="J133" t="str">
            <v>6033075</v>
          </cell>
          <cell r="L133" t="str">
            <v>UPA 24H PARQUE LAFAIETE - DUQUE DE CAXIAS I</v>
          </cell>
          <cell r="P133" t="str">
            <v>0008/2020</v>
          </cell>
          <cell r="T133">
            <v>2020</v>
          </cell>
          <cell r="W133" t="str">
            <v>07</v>
          </cell>
          <cell r="AI133">
            <v>251605</v>
          </cell>
          <cell r="AX133">
            <v>150</v>
          </cell>
          <cell r="BE133" t="str">
            <v/>
          </cell>
          <cell r="BH133" t="str">
            <v>CLT</v>
          </cell>
          <cell r="BK133">
            <v>0</v>
          </cell>
          <cell r="BR133">
            <v>3158.97</v>
          </cell>
          <cell r="CA133">
            <v>0</v>
          </cell>
          <cell r="CD133">
            <v>209</v>
          </cell>
          <cell r="CG133">
            <v>0</v>
          </cell>
          <cell r="CN133">
            <v>0</v>
          </cell>
          <cell r="CS133">
            <v>269.43</v>
          </cell>
          <cell r="CV133">
            <v>0</v>
          </cell>
          <cell r="CY133">
            <v>936.29566</v>
          </cell>
          <cell r="DB133">
            <v>936.29566</v>
          </cell>
          <cell r="DE133">
            <v>0</v>
          </cell>
          <cell r="DJ133">
            <v>936.29566</v>
          </cell>
          <cell r="DQ133">
            <v>0</v>
          </cell>
          <cell r="ED133" t="str">
            <v>SALA DE ATENTIMENTO SOCIAL</v>
          </cell>
        </row>
        <row r="134">
          <cell r="A134" t="str">
            <v>31/07/2020</v>
          </cell>
          <cell r="D134" t="str">
            <v>12955134000900</v>
          </cell>
          <cell r="G134" t="str">
            <v>INSTITUTO DIVA ALVES DO BRASIL</v>
          </cell>
          <cell r="J134" t="str">
            <v>6033075</v>
          </cell>
          <cell r="L134" t="str">
            <v>UPA 24H PARQUE LAFAIETE - DUQUE DE CAXIAS I</v>
          </cell>
          <cell r="P134" t="str">
            <v>0008/2020</v>
          </cell>
          <cell r="T134">
            <v>2020</v>
          </cell>
          <cell r="W134" t="str">
            <v>07</v>
          </cell>
          <cell r="AI134">
            <v>514320</v>
          </cell>
          <cell r="AX134">
            <v>180</v>
          </cell>
          <cell r="BE134" t="str">
            <v/>
          </cell>
          <cell r="BH134" t="str">
            <v>CLT</v>
          </cell>
          <cell r="BK134">
            <v>0</v>
          </cell>
          <cell r="BR134">
            <v>1238.1099999999999</v>
          </cell>
          <cell r="CA134">
            <v>0</v>
          </cell>
          <cell r="CD134">
            <v>209</v>
          </cell>
          <cell r="CG134">
            <v>0</v>
          </cell>
          <cell r="CN134">
            <v>0</v>
          </cell>
          <cell r="CS134">
            <v>115.76</v>
          </cell>
          <cell r="CV134">
            <v>0</v>
          </cell>
          <cell r="CY134">
            <v>402.29658000000001</v>
          </cell>
          <cell r="DB134">
            <v>402.29658000000001</v>
          </cell>
          <cell r="DE134">
            <v>0</v>
          </cell>
          <cell r="DJ134">
            <v>402.29658000000001</v>
          </cell>
          <cell r="DQ134">
            <v>0</v>
          </cell>
          <cell r="ED134" t="str">
            <v>HIGIENIZAÇAO</v>
          </cell>
        </row>
        <row r="135">
          <cell r="A135" t="str">
            <v>31/07/2020</v>
          </cell>
          <cell r="D135" t="str">
            <v>12955134000900</v>
          </cell>
          <cell r="G135" t="str">
            <v>INSTITUTO DIVA ALVES DO BRASIL</v>
          </cell>
          <cell r="J135" t="str">
            <v>6033075</v>
          </cell>
          <cell r="L135" t="str">
            <v>UPA 24H PARQUE LAFAIETE - DUQUE DE CAXIAS I</v>
          </cell>
          <cell r="P135" t="str">
            <v>0008/2020</v>
          </cell>
          <cell r="T135">
            <v>2020</v>
          </cell>
          <cell r="W135" t="str">
            <v>07</v>
          </cell>
          <cell r="AI135">
            <v>322205</v>
          </cell>
          <cell r="AX135">
            <v>180</v>
          </cell>
          <cell r="BE135" t="str">
            <v/>
          </cell>
          <cell r="BH135" t="str">
            <v>CLT</v>
          </cell>
          <cell r="BK135">
            <v>0</v>
          </cell>
          <cell r="BR135">
            <v>1665.93</v>
          </cell>
          <cell r="CA135">
            <v>0</v>
          </cell>
          <cell r="CD135">
            <v>0</v>
          </cell>
          <cell r="CG135">
            <v>0</v>
          </cell>
          <cell r="CN135">
            <v>0</v>
          </cell>
          <cell r="CS135">
            <v>133.27000000000001</v>
          </cell>
          <cell r="CV135">
            <v>0</v>
          </cell>
          <cell r="CY135">
            <v>463.12853999999999</v>
          </cell>
          <cell r="DB135">
            <v>463.12853999999999</v>
          </cell>
          <cell r="DE135">
            <v>0</v>
          </cell>
          <cell r="DJ135">
            <v>463.12853999999999</v>
          </cell>
          <cell r="DQ135">
            <v>0</v>
          </cell>
          <cell r="ED135" t="str">
            <v>SALA DE OBSERVAÇÃO PEDIATRICA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selection activeCell="A6" sqref="A6"/>
    </sheetView>
  </sheetViews>
  <sheetFormatPr defaultRowHeight="15"/>
  <cols>
    <col min="1" max="1" width="10.7109375" customWidth="1"/>
    <col min="2" max="2" width="7.7109375" customWidth="1"/>
    <col min="4" max="4" width="15.28515625" customWidth="1"/>
  </cols>
  <sheetData>
    <row r="1" spans="1:22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</row>
    <row r="2" spans="1:22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</row>
    <row r="3" spans="1:22" ht="106.15" customHeight="1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</row>
    <row r="4" spans="1:22" ht="15.75">
      <c r="A4" s="175" t="s">
        <v>224</v>
      </c>
      <c r="B4" s="175"/>
      <c r="C4" s="175"/>
      <c r="D4" s="175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</row>
    <row r="5" spans="1:22" ht="15.75">
      <c r="A5" s="175" t="s">
        <v>1851</v>
      </c>
      <c r="B5" s="175" t="s">
        <v>1541</v>
      </c>
      <c r="C5" s="175"/>
      <c r="D5" s="175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</row>
    <row r="6" spans="1:22" ht="15.75">
      <c r="A6" s="175" t="s">
        <v>1542</v>
      </c>
      <c r="B6" s="176"/>
      <c r="C6" s="175"/>
      <c r="D6" s="175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</row>
    <row r="7" spans="1:22" ht="15.75">
      <c r="A7" s="177"/>
      <c r="B7" s="177"/>
      <c r="C7" s="177"/>
      <c r="D7" s="177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</row>
    <row r="8" spans="1:22">
      <c r="A8" s="174"/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</row>
    <row r="9" spans="1:22">
      <c r="A9" s="174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</row>
    <row r="10" spans="1:22">
      <c r="A10" s="174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</row>
    <row r="11" spans="1:22">
      <c r="A11" s="174"/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</row>
    <row r="12" spans="1:22">
      <c r="A12" s="174"/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</row>
    <row r="13" spans="1:22">
      <c r="A13" s="174"/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22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</row>
    <row r="15" spans="1:22">
      <c r="A15" s="174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</row>
    <row r="16" spans="1:22">
      <c r="A16" s="174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</row>
    <row r="17" spans="1:22">
      <c r="A17" s="174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</row>
    <row r="18" spans="1:22">
      <c r="A18" s="174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</row>
    <row r="19" spans="1:22">
      <c r="A19" s="17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</row>
    <row r="20" spans="1:22">
      <c r="A20" s="174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</row>
    <row r="21" spans="1:22">
      <c r="A21" s="174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</row>
    <row r="22" spans="1:22">
      <c r="A22" s="174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</row>
    <row r="23" spans="1:22">
      <c r="A23" s="174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</row>
    <row r="24" spans="1:22">
      <c r="A24" s="174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</row>
    <row r="25" spans="1:22">
      <c r="A25" s="174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</row>
    <row r="26" spans="1:22">
      <c r="A26" s="174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</row>
    <row r="27" spans="1:22">
      <c r="A27" s="174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</row>
    <row r="28" spans="1:22">
      <c r="A28" s="174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</row>
    <row r="29" spans="1:22">
      <c r="A29" s="174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3"/>
  <sheetViews>
    <sheetView tabSelected="1" workbookViewId="0">
      <selection activeCell="B8" sqref="B8"/>
    </sheetView>
  </sheetViews>
  <sheetFormatPr defaultColWidth="9.140625" defaultRowHeight="20.100000000000001" customHeight="1"/>
  <cols>
    <col min="1" max="1" width="26.5703125" style="1" bestFit="1" customWidth="1"/>
    <col min="2" max="2" width="19.85546875" style="1" customWidth="1"/>
    <col min="3" max="3" width="57.140625" style="1" customWidth="1"/>
    <col min="4" max="4" width="23.28515625" style="5" bestFit="1" customWidth="1"/>
    <col min="5" max="5" width="21.140625" style="1" customWidth="1"/>
    <col min="6" max="6" width="17.42578125" style="6" customWidth="1"/>
    <col min="7" max="7" width="67.28515625" style="6" bestFit="1" customWidth="1"/>
    <col min="8" max="8" width="22" style="6" customWidth="1"/>
    <col min="9" max="9" width="48.28515625" style="6" customWidth="1"/>
    <col min="10" max="10" width="13.5703125" style="1" bestFit="1" customWidth="1"/>
    <col min="11" max="11" width="13.140625" style="1" bestFit="1" customWidth="1"/>
    <col min="12" max="12" width="13.5703125" style="5" bestFit="1" customWidth="1"/>
    <col min="13" max="13" width="24.28515625" style="1" bestFit="1" customWidth="1"/>
    <col min="14" max="14" width="16.28515625" style="1" bestFit="1" customWidth="1"/>
    <col min="15" max="15" width="48.28515625" style="3" bestFit="1" customWidth="1"/>
    <col min="16" max="16384" width="9.140625" style="1"/>
  </cols>
  <sheetData>
    <row r="1" spans="1:15" s="2" customFormat="1" ht="20.100000000000001" customHeight="1">
      <c r="C1" s="357" t="str">
        <f>INICIO!A4</f>
        <v>OS: INSTITUTO DIVA ALVES DO BRASIL - IDAB</v>
      </c>
      <c r="D1" s="7"/>
      <c r="E1" s="179"/>
      <c r="F1" s="180"/>
      <c r="G1" s="10"/>
      <c r="H1" s="10"/>
      <c r="I1" s="10"/>
      <c r="J1" s="3" t="s">
        <v>4</v>
      </c>
      <c r="K1" s="4">
        <v>25252.38</v>
      </c>
      <c r="L1" s="7"/>
      <c r="O1" s="3"/>
    </row>
    <row r="2" spans="1:15" s="2" customFormat="1" ht="20.100000000000001" customHeight="1">
      <c r="C2" s="357" t="str">
        <f>INICIO!A5</f>
        <v>UNIDADE: P. S. MIRACATU/SP E SEDE ADM. MIRACATU/SP</v>
      </c>
      <c r="D2" s="7"/>
      <c r="E2" s="181"/>
      <c r="F2" s="182"/>
      <c r="G2" s="10"/>
      <c r="H2" s="10"/>
      <c r="I2" s="10"/>
      <c r="J2" s="3" t="s">
        <v>5</v>
      </c>
      <c r="K2" s="4">
        <v>137915.85</v>
      </c>
      <c r="L2" s="7"/>
      <c r="O2" s="3"/>
    </row>
    <row r="3" spans="1:15" s="2" customFormat="1" ht="20.100000000000001" customHeight="1">
      <c r="B3" s="7"/>
      <c r="C3" s="358" t="str">
        <f>INICIO!A6</f>
        <v>MÊS: 05/2024</v>
      </c>
      <c r="D3" s="7"/>
      <c r="E3" s="7"/>
      <c r="F3" s="10"/>
      <c r="G3" s="10"/>
      <c r="H3" s="10"/>
      <c r="I3" s="10"/>
      <c r="J3" s="7"/>
      <c r="K3" s="8" t="s">
        <v>16</v>
      </c>
      <c r="L3" s="9">
        <v>0</v>
      </c>
      <c r="O3" s="3"/>
    </row>
    <row r="4" spans="1:15" s="290" customFormat="1" ht="30" customHeight="1">
      <c r="A4" s="11" t="s">
        <v>9</v>
      </c>
      <c r="B4" s="11" t="s">
        <v>10</v>
      </c>
      <c r="C4" s="11" t="s">
        <v>11</v>
      </c>
      <c r="D4" s="11" t="s">
        <v>12</v>
      </c>
      <c r="E4" s="11" t="s">
        <v>3</v>
      </c>
      <c r="F4" s="11" t="s">
        <v>1258</v>
      </c>
      <c r="G4" s="11" t="s">
        <v>1259</v>
      </c>
      <c r="H4" s="11" t="s">
        <v>7</v>
      </c>
      <c r="I4" s="11" t="s">
        <v>13</v>
      </c>
      <c r="J4" s="11" t="s">
        <v>14</v>
      </c>
      <c r="K4" s="11" t="s">
        <v>15</v>
      </c>
      <c r="L4" s="11" t="s">
        <v>6</v>
      </c>
      <c r="M4" s="11" t="s">
        <v>1</v>
      </c>
      <c r="N4" s="11" t="s">
        <v>0</v>
      </c>
      <c r="O4" s="291"/>
    </row>
    <row r="5" spans="1:15" s="292" customFormat="1" ht="20.100000000000001" customHeight="1">
      <c r="A5" s="384">
        <v>557655000000829</v>
      </c>
      <c r="B5" s="268" t="str">
        <f>CAZUL!P2</f>
        <v>Transferência bancária</v>
      </c>
      <c r="C5" s="269" t="str">
        <f>CAZUL!D2</f>
        <v>NFS 39</v>
      </c>
      <c r="D5" s="270" t="str">
        <f>CAZUL!N2</f>
        <v>02/05/2024</v>
      </c>
      <c r="E5" s="271" t="str">
        <f>INICIO!B$5</f>
        <v>P. S. MIRACATU/SP</v>
      </c>
      <c r="F5" s="272" t="str">
        <f>VLOOKUP(G5,FORNECEDOR!$A$1:$B$10000,2,FALSE)</f>
        <v>45.003.420/0001-60</v>
      </c>
      <c r="G5" s="273" t="str">
        <f>CAZUL!E2</f>
        <v>HME SOLUCOES E SAUDE</v>
      </c>
      <c r="H5" s="274" t="str">
        <f>VLOOKUP(O5,DESPESAS!A$1:D$10000,2,FALSE)</f>
        <v>03.21</v>
      </c>
      <c r="I5" s="274" t="str">
        <f>VLOOKUP(O5,DESPESAS!A$1:D$10000,3,FALSE)</f>
        <v>SERVIÇO MEDICO</v>
      </c>
      <c r="J5" s="275">
        <f>CAZUL!F2</f>
        <v>0</v>
      </c>
      <c r="K5" s="276">
        <f>CAZUL!G2</f>
        <v>-294558.71999999997</v>
      </c>
      <c r="L5" s="275">
        <f>L3+J5+K5</f>
        <v>-294558.71999999997</v>
      </c>
      <c r="M5" s="268" t="str">
        <f>CAZUL!I2</f>
        <v>P.S. MIRACATU (CC 51823-9)</v>
      </c>
      <c r="N5" s="277"/>
      <c r="O5" s="293" t="str">
        <f>CAZUL!C2</f>
        <v>SERVIÇO MEDICO</v>
      </c>
    </row>
    <row r="6" spans="1:15" ht="20.100000000000001" customHeight="1">
      <c r="A6" s="384">
        <v>552228510012290</v>
      </c>
      <c r="B6" s="268" t="str">
        <f>CAZUL!P3</f>
        <v>Transferência bancária</v>
      </c>
      <c r="C6" s="269" t="str">
        <f>CAZUL!D3</f>
        <v>VERBAS RESCISÓRIAS REF. AO PISO DA ENFERMAGEM - COMP. 03/2024</v>
      </c>
      <c r="D6" s="270" t="str">
        <f>CAZUL!N3</f>
        <v>02/05/2024</v>
      </c>
      <c r="E6" s="271" t="str">
        <f>INICIO!B$5</f>
        <v>P. S. MIRACATU/SP</v>
      </c>
      <c r="F6" s="272" t="str">
        <f>VLOOKUP(G6,FORNECEDOR!$A$1:$B$10000,2,FALSE)</f>
        <v>287.988.928-60</v>
      </c>
      <c r="G6" s="273" t="str">
        <f>CAZUL!E3</f>
        <v>ARIENE DE SOUZA SANTOS</v>
      </c>
      <c r="H6" s="274" t="str">
        <f>VLOOKUP(O6,DESPESAS!A$1:D$10000,2,FALSE)</f>
        <v>01.03</v>
      </c>
      <c r="I6" s="274" t="str">
        <f>VLOOKUP(O6,DESPESAS!A$1:D$10000,3,FALSE)</f>
        <v>RESCISOES</v>
      </c>
      <c r="J6" s="275">
        <f>CAZUL!F3</f>
        <v>0</v>
      </c>
      <c r="K6" s="276">
        <f>CAZUL!G3</f>
        <v>-906.8</v>
      </c>
      <c r="L6" s="275">
        <f>L5+J6+K6</f>
        <v>-295465.51999999996</v>
      </c>
      <c r="M6" s="268" t="str">
        <f>CAZUL!I3</f>
        <v>P.S. MIRACATU (CC 51823-9)</v>
      </c>
      <c r="N6" s="277"/>
      <c r="O6" s="293" t="str">
        <f>CAZUL!C3</f>
        <v>RESCISOES</v>
      </c>
    </row>
    <row r="7" spans="1:15" ht="20.100000000000001" customHeight="1">
      <c r="A7" s="385">
        <v>50301</v>
      </c>
      <c r="B7" s="268" t="str">
        <f>CAZUL!P4</f>
        <v>Pagamento instantâneo</v>
      </c>
      <c r="C7" s="269" t="str">
        <f>CAZUL!D4</f>
        <v>FATURA DE LOCAÇÃO S05287</v>
      </c>
      <c r="D7" s="270" t="str">
        <f>CAZUL!N4</f>
        <v>03/05/2024</v>
      </c>
      <c r="E7" s="271" t="str">
        <f>INICIO!B$5</f>
        <v>P. S. MIRACATU/SP</v>
      </c>
      <c r="F7" s="272">
        <f>VLOOKUP(G7,FORNECEDOR!$A$1:$B$10000,2,FALSE)</f>
        <v>7366296000108</v>
      </c>
      <c r="G7" s="273" t="str">
        <f>CAZUL!E4</f>
        <v>NEO TECNOLOGIA DA INFORMATICA EIRELI</v>
      </c>
      <c r="H7" s="274" t="str">
        <f>VLOOKUP(O7,DESPESAS!A$1:D$10000,2,FALSE)</f>
        <v>03.23</v>
      </c>
      <c r="I7" s="274" t="str">
        <f>VLOOKUP(O7,DESPESAS!A$1:D$10000,3,FALSE)</f>
        <v>LOCAÇAO DE EQUIPAMENTOS DE INFORMATICA</v>
      </c>
      <c r="J7" s="275">
        <f>CAZUL!F4</f>
        <v>0</v>
      </c>
      <c r="K7" s="276">
        <f>CAZUL!G4</f>
        <v>-3660</v>
      </c>
      <c r="L7" s="275">
        <f t="shared" ref="L7:L70" si="0">L6+J7+K7</f>
        <v>-299125.51999999996</v>
      </c>
      <c r="M7" s="268" t="str">
        <f>CAZUL!I4</f>
        <v>P.S. MIRACATU (CC 51823-9)</v>
      </c>
      <c r="N7" s="277"/>
      <c r="O7" s="293" t="str">
        <f>CAZUL!C4</f>
        <v>LOCAÇAO DE EQUIPAMENTOS DE INFORMATICA</v>
      </c>
    </row>
    <row r="8" spans="1:15" ht="20.100000000000001" customHeight="1">
      <c r="A8" s="384">
        <v>50302</v>
      </c>
      <c r="B8" s="268" t="str">
        <f>CAZUL!P5</f>
        <v>Pagamento instantâneo</v>
      </c>
      <c r="C8" s="269" t="str">
        <f>CAZUL!D5</f>
        <v>NF 34108</v>
      </c>
      <c r="D8" s="270" t="str">
        <f>CAZUL!N5</f>
        <v>03/05/2024</v>
      </c>
      <c r="E8" s="271" t="str">
        <f>INICIO!B$5</f>
        <v>P. S. MIRACATU/SP</v>
      </c>
      <c r="F8" s="272" t="str">
        <f>VLOOKUP(G8,FORNECEDOR!$A$1:$B$10000,2,FALSE)</f>
        <v>67.372.052/0001-60</v>
      </c>
      <c r="G8" s="273" t="str">
        <f>CAZUL!E5</f>
        <v>SOLDA ACO COMERCIAL LTDA</v>
      </c>
      <c r="H8" s="274" t="str">
        <f>VLOOKUP(O8,DESPESAS!A$1:D$10000,2,FALSE)</f>
        <v>02.04</v>
      </c>
      <c r="I8" s="274" t="str">
        <f>VLOOKUP(O8,DESPESAS!A$1:D$10000,3,FALSE)</f>
        <v>PARA MANUTENÇAO PREDIAL</v>
      </c>
      <c r="J8" s="275">
        <f>CAZUL!F5</f>
        <v>0</v>
      </c>
      <c r="K8" s="276">
        <f>CAZUL!G5</f>
        <v>-224</v>
      </c>
      <c r="L8" s="275">
        <f t="shared" si="0"/>
        <v>-299349.51999999996</v>
      </c>
      <c r="M8" s="268" t="str">
        <f>CAZUL!I5</f>
        <v>P.S. MIRACATU (CC 51823-9)</v>
      </c>
      <c r="N8" s="277"/>
      <c r="O8" s="293" t="str">
        <f>CAZUL!C5</f>
        <v>MATERIAL DE CONSTRUÇÃO</v>
      </c>
    </row>
    <row r="9" spans="1:15" ht="20.100000000000001" customHeight="1">
      <c r="A9" s="384">
        <v>811271200091594</v>
      </c>
      <c r="B9" s="268" t="str">
        <f>CAZUL!P6</f>
        <v>Débito automático</v>
      </c>
      <c r="C9" s="269" t="str">
        <f>CAZUL!D6</f>
        <v>TARIFA BANCÁRIA</v>
      </c>
      <c r="D9" s="270" t="str">
        <f>CAZUL!N6</f>
        <v>06/05/2024</v>
      </c>
      <c r="E9" s="271" t="str">
        <f>INICIO!B$5</f>
        <v>P. S. MIRACATU/SP</v>
      </c>
      <c r="F9" s="272" t="str">
        <f>VLOOKUP(G9,FORNECEDOR!$A$1:$B$10000,2,FALSE)</f>
        <v>00.000.000/1409-53</v>
      </c>
      <c r="G9" s="273" t="str">
        <f>CAZUL!E6</f>
        <v>BANCO DO BRASIL</v>
      </c>
      <c r="H9" s="274" t="str">
        <f>VLOOKUP(O9,DESPESAS!A$1:D$10000,2,FALSE)</f>
        <v>04.07</v>
      </c>
      <c r="I9" s="274" t="str">
        <f>VLOOKUP(O9,DESPESAS!A$1:D$10000,3,FALSE)</f>
        <v>TARIFAS BANCARIAS</v>
      </c>
      <c r="J9" s="275">
        <f>CAZUL!F6</f>
        <v>0</v>
      </c>
      <c r="K9" s="276">
        <f>CAZUL!G6</f>
        <v>-12.21</v>
      </c>
      <c r="L9" s="275">
        <f t="shared" si="0"/>
        <v>-299361.73</v>
      </c>
      <c r="M9" s="268" t="str">
        <f>CAZUL!I6</f>
        <v>P.S. MIRACATU (CC 51823-9)</v>
      </c>
      <c r="N9" s="277"/>
      <c r="O9" s="293" t="str">
        <f>CAZUL!C6</f>
        <v>TARIFAS BANCÁRIAS</v>
      </c>
    </row>
    <row r="10" spans="1:15" ht="20.100000000000001" customHeight="1">
      <c r="A10" s="384">
        <v>19473</v>
      </c>
      <c r="B10" s="268" t="str">
        <f>CAZUL!P7</f>
        <v>Transferência bancária</v>
      </c>
      <c r="C10" s="269" t="str">
        <f>CAZUL!D7</f>
        <v>ARQUIVO REMESSA DE FOLHA MENSAL COMP. 04/2024</v>
      </c>
      <c r="D10" s="270" t="str">
        <f>CAZUL!N7</f>
        <v>07/05/2024</v>
      </c>
      <c r="E10" s="271" t="str">
        <f>INICIO!B$5</f>
        <v>P. S. MIRACATU/SP</v>
      </c>
      <c r="F10" s="272" t="str">
        <f>VLOOKUP(G10,FORNECEDOR!$A$1:$B$10000,2,FALSE)</f>
        <v>12.955.134/0001-45</v>
      </c>
      <c r="G10" s="273" t="str">
        <f>CAZUL!E7</f>
        <v>INSTITUTO DIVA ALVES DO BRASIL</v>
      </c>
      <c r="H10" s="274" t="str">
        <f>VLOOKUP(O10,DESPESAS!A$1:D$10000,2,FALSE)</f>
        <v>01.01</v>
      </c>
      <c r="I10" s="274" t="str">
        <f>VLOOKUP(O10,DESPESAS!A$1:D$10000,3,FALSE)</f>
        <v>SALARIO</v>
      </c>
      <c r="J10" s="275">
        <f>CAZUL!F7</f>
        <v>0</v>
      </c>
      <c r="K10" s="276">
        <f>CAZUL!G7</f>
        <v>-204392.13</v>
      </c>
      <c r="L10" s="275">
        <f t="shared" si="0"/>
        <v>-503753.86</v>
      </c>
      <c r="M10" s="268" t="str">
        <f>CAZUL!I7</f>
        <v>P.S. MIRACATU (CC 51823-9)</v>
      </c>
      <c r="N10" s="277"/>
      <c r="O10" s="293" t="str">
        <f>CAZUL!C7</f>
        <v>SALARIOS</v>
      </c>
    </row>
    <row r="11" spans="1:15" ht="20.100000000000001" customHeight="1">
      <c r="A11" s="384">
        <v>50701</v>
      </c>
      <c r="B11" s="268" t="str">
        <f>CAZUL!P8</f>
        <v>Transferência bancária</v>
      </c>
      <c r="C11" s="269" t="str">
        <f>CAZUL!D8</f>
        <v>NFS 9</v>
      </c>
      <c r="D11" s="270" t="str">
        <f>CAZUL!N8</f>
        <v>07/05/2024</v>
      </c>
      <c r="E11" s="271" t="str">
        <f>INICIO!B$5</f>
        <v>P. S. MIRACATU/SP</v>
      </c>
      <c r="F11" s="272" t="str">
        <f>VLOOKUP(G11,FORNECEDOR!$A$1:$B$10000,2,FALSE)</f>
        <v>53.342.693/0001-67</v>
      </c>
      <c r="G11" s="273" t="str">
        <f>CAZUL!E8</f>
        <v>53.342.693 ANA PAULA DE SOUZA E SOUZA</v>
      </c>
      <c r="H11" s="274" t="str">
        <f>VLOOKUP(O11,DESPESAS!A$1:D$10000,2,FALSE)</f>
        <v>04.04</v>
      </c>
      <c r="I11" s="274" t="str">
        <f>VLOOKUP(O11,DESPESAS!A$1:D$10000,3,FALSE)</f>
        <v>EDUCAÇAO CONTINUADA</v>
      </c>
      <c r="J11" s="275">
        <f>CAZUL!F8</f>
        <v>0</v>
      </c>
      <c r="K11" s="276">
        <f>CAZUL!G8</f>
        <v>-2300</v>
      </c>
      <c r="L11" s="275">
        <f t="shared" si="0"/>
        <v>-506053.86</v>
      </c>
      <c r="M11" s="268" t="str">
        <f>CAZUL!I8</f>
        <v>P.S. MIRACATU (CC 51823-9)</v>
      </c>
      <c r="N11" s="277"/>
      <c r="O11" s="293" t="str">
        <f>CAZUL!C8</f>
        <v>CURSOS E TREINAMENTOS</v>
      </c>
    </row>
    <row r="12" spans="1:15" ht="20.100000000000001" customHeight="1">
      <c r="A12" s="384">
        <v>50702</v>
      </c>
      <c r="B12" s="268" t="str">
        <f>CAZUL!P9</f>
        <v>Transferência bancária</v>
      </c>
      <c r="C12" s="269" t="str">
        <f>CAZUL!D9</f>
        <v>FUNDO FIXO COMP. 04/2024</v>
      </c>
      <c r="D12" s="270" t="str">
        <f>CAZUL!N9</f>
        <v>07/05/2024</v>
      </c>
      <c r="E12" s="271" t="str">
        <f>INICIO!B$5</f>
        <v>P. S. MIRACATU/SP</v>
      </c>
      <c r="F12" s="272" t="str">
        <f>VLOOKUP(G12,FORNECEDOR!$A$1:$B$10000,2,FALSE)</f>
        <v>330.815.608-37</v>
      </c>
      <c r="G12" s="273" t="str">
        <f>CAZUL!E9</f>
        <v>RODRIGO LIMA DO NASCIMENTO</v>
      </c>
      <c r="H12" s="274" t="str">
        <f>VLOOKUP(O12,DESPESAS!A$1:D$10000,2,FALSE)</f>
        <v>03.31</v>
      </c>
      <c r="I12" s="274" t="str">
        <f>VLOOKUP(O12,DESPESAS!A$1:D$10000,3,FALSE)</f>
        <v>FUNDO FIXO</v>
      </c>
      <c r="J12" s="275">
        <f>CAZUL!F9</f>
        <v>0</v>
      </c>
      <c r="K12" s="276">
        <f>CAZUL!G9</f>
        <v>-840.43</v>
      </c>
      <c r="L12" s="275">
        <f t="shared" si="0"/>
        <v>-506894.29</v>
      </c>
      <c r="M12" s="268" t="str">
        <f>CAZUL!I9</f>
        <v>P.S. MIRACATU (CC 51823-9)</v>
      </c>
      <c r="N12" s="277"/>
      <c r="O12" s="293" t="str">
        <f>CAZUL!C9</f>
        <v>FUNDO FIXO</v>
      </c>
    </row>
    <row r="13" spans="1:15" ht="20.100000000000001" customHeight="1">
      <c r="A13" s="384">
        <v>551523000051826</v>
      </c>
      <c r="B13" s="268" t="str">
        <f>CAZUL!P10</f>
        <v>Transferência bancária</v>
      </c>
      <c r="C13" s="269" t="str">
        <f>CAZUL!D10</f>
        <v>3/3 - RATEIO COMP. 04/2024 3/3</v>
      </c>
      <c r="D13" s="270" t="str">
        <f>CAZUL!N10</f>
        <v>07/05/2024</v>
      </c>
      <c r="E13" s="271" t="str">
        <f>INICIO!B$5</f>
        <v>P. S. MIRACATU/SP</v>
      </c>
      <c r="F13" s="272" t="str">
        <f>VLOOKUP(G13,FORNECEDOR!$A$1:$B$10000,2,FALSE)</f>
        <v>12.955.134/0001-45</v>
      </c>
      <c r="G13" s="273" t="str">
        <f>CAZUL!E10</f>
        <v>INSTITUTO DIVA ALVES DO BRASIL</v>
      </c>
      <c r="H13" s="274" t="str">
        <f>VLOOKUP(O13,DESPESAS!A$1:D$10000,2,FALSE)</f>
        <v>04.09</v>
      </c>
      <c r="I13" s="274" t="str">
        <f>VLOOKUP(O13,DESPESAS!A$1:D$10000,3,FALSE)</f>
        <v>RATEIO DAS DESPESAS DA SEDE DA CONTRATADA</v>
      </c>
      <c r="J13" s="275">
        <f>CAZUL!F10</f>
        <v>0</v>
      </c>
      <c r="K13" s="276">
        <f>CAZUL!G10</f>
        <v>-1575.13</v>
      </c>
      <c r="L13" s="275">
        <f t="shared" si="0"/>
        <v>-508469.42</v>
      </c>
      <c r="M13" s="268" t="str">
        <f>CAZUL!I10</f>
        <v>P.S. MIRACATU (CC 51823-9)</v>
      </c>
      <c r="N13" s="277"/>
      <c r="O13" s="293" t="str">
        <f>CAZUL!C10</f>
        <v>RATEIO ADM.</v>
      </c>
    </row>
    <row r="14" spans="1:15" ht="20.100000000000001" customHeight="1">
      <c r="A14" s="384">
        <v>552302000020685</v>
      </c>
      <c r="B14" s="268" t="str">
        <f>CAZUL!P11</f>
        <v>Transferência bancária</v>
      </c>
      <c r="C14" s="269" t="str">
        <f>CAZUL!D11</f>
        <v>REPASSE REF. AFC DO PISO DA ENFERMAGEM COMP. 04/2024</v>
      </c>
      <c r="D14" s="270" t="str">
        <f>CAZUL!N11</f>
        <v>07/05/2024</v>
      </c>
      <c r="E14" s="271" t="str">
        <f>INICIO!B$5</f>
        <v>P. S. MIRACATU/SP</v>
      </c>
      <c r="F14" s="272" t="str">
        <f>VLOOKUP(G14,FORNECEDOR!$A$1:$B$10000,2,FALSE)</f>
        <v>46.583.654/0001-96</v>
      </c>
      <c r="G14" s="273" t="str">
        <f>CAZUL!E11</f>
        <v>MUNICIPIO DE MIRACATU</v>
      </c>
      <c r="H14" s="274" t="str">
        <f>VLOOKUP(O14,DESPESAS!A$1:D$10000,2,FALSE)</f>
        <v>03.37</v>
      </c>
      <c r="I14" s="274" t="str">
        <f>VLOOKUP(O14,DESPESAS!A$1:D$10000,3,FALSE)</f>
        <v>REPASSE - PISO DA ENFERMAGEM</v>
      </c>
      <c r="J14" s="275">
        <f>CAZUL!F11</f>
        <v>27311.54</v>
      </c>
      <c r="K14" s="276">
        <f>CAZUL!G11</f>
        <v>0</v>
      </c>
      <c r="L14" s="275">
        <f t="shared" si="0"/>
        <v>-481157.88</v>
      </c>
      <c r="M14" s="268" t="str">
        <f>CAZUL!I11</f>
        <v>P.S. MIRACATU (CC 51823-9)</v>
      </c>
      <c r="N14" s="277"/>
      <c r="O14" s="293" t="str">
        <f>CAZUL!C11</f>
        <v>REPASSE - PISO DA ENFERMAGEM</v>
      </c>
    </row>
    <row r="15" spans="1:15" ht="20.100000000000001" customHeight="1">
      <c r="A15" s="384">
        <v>552302000016919</v>
      </c>
      <c r="B15" s="268" t="str">
        <f>CAZUL!P12</f>
        <v>Transferência bancária</v>
      </c>
      <c r="C15" s="269" t="str">
        <f>CAZUL!D12</f>
        <v>3/3 - REPASSE COMP. 04/2024 3/3</v>
      </c>
      <c r="D15" s="270" t="str">
        <f>CAZUL!N12</f>
        <v>07/05/2024</v>
      </c>
      <c r="E15" s="271" t="str">
        <f>INICIO!B$5</f>
        <v>P. S. MIRACATU/SP</v>
      </c>
      <c r="F15" s="272" t="str">
        <f>VLOOKUP(G15,FORNECEDOR!$A$1:$B$10000,2,FALSE)</f>
        <v>46.583.654/0001-96</v>
      </c>
      <c r="G15" s="273" t="str">
        <f>CAZUL!E12</f>
        <v>MUNICIPIO DE MIRACATU</v>
      </c>
      <c r="H15" s="274" t="str">
        <f>VLOOKUP(O15,DESPESAS!A$1:D$10000,2,FALSE)</f>
        <v>03.37</v>
      </c>
      <c r="I15" s="274" t="str">
        <f>VLOOKUP(O15,DESPESAS!A$1:D$10000,3,FALSE)</f>
        <v>CONTRATO DE GESTÃO</v>
      </c>
      <c r="J15" s="275">
        <f>CAZUL!F12</f>
        <v>33090.99</v>
      </c>
      <c r="K15" s="276">
        <f>CAZUL!G12</f>
        <v>0</v>
      </c>
      <c r="L15" s="275">
        <f t="shared" si="0"/>
        <v>-448066.89</v>
      </c>
      <c r="M15" s="268" t="str">
        <f>CAZUL!I12</f>
        <v>P.S. MIRACATU (CC 51823-9)</v>
      </c>
      <c r="N15" s="277"/>
      <c r="O15" s="293" t="str">
        <f>CAZUL!C12</f>
        <v>CONTRATO DE GESTÃO</v>
      </c>
    </row>
    <row r="16" spans="1:15" ht="20.100000000000001" customHeight="1">
      <c r="A16" s="384">
        <v>821281100104972</v>
      </c>
      <c r="B16" s="268" t="str">
        <f>CAZUL!P13</f>
        <v>Débito automático</v>
      </c>
      <c r="C16" s="269" t="str">
        <f>CAZUL!D13</f>
        <v>TARIFA BANCÁRIA</v>
      </c>
      <c r="D16" s="270" t="str">
        <f>CAZUL!N13</f>
        <v>07/05/2024</v>
      </c>
      <c r="E16" s="271" t="str">
        <f>INICIO!B$5</f>
        <v>P. S. MIRACATU/SP</v>
      </c>
      <c r="F16" s="272" t="str">
        <f>VLOOKUP(G16,FORNECEDOR!$A$1:$B$10000,2,FALSE)</f>
        <v>00.000.000/1409-53</v>
      </c>
      <c r="G16" s="273" t="str">
        <f>CAZUL!E13</f>
        <v>BANCO DO BRASIL</v>
      </c>
      <c r="H16" s="274" t="str">
        <f>VLOOKUP(O16,DESPESAS!A$1:D$10000,2,FALSE)</f>
        <v>04.07</v>
      </c>
      <c r="I16" s="274" t="str">
        <f>VLOOKUP(O16,DESPESAS!A$1:D$10000,3,FALSE)</f>
        <v>TARIFAS BANCARIAS</v>
      </c>
      <c r="J16" s="275">
        <f>CAZUL!F13</f>
        <v>0</v>
      </c>
      <c r="K16" s="276">
        <f>CAZUL!G13</f>
        <v>-12</v>
      </c>
      <c r="L16" s="275">
        <f t="shared" si="0"/>
        <v>-448078.89</v>
      </c>
      <c r="M16" s="268" t="str">
        <f>CAZUL!I13</f>
        <v>P.S. MIRACATU (CC 51823-9)</v>
      </c>
      <c r="N16" s="277"/>
      <c r="O16" s="293" t="str">
        <f>CAZUL!C13</f>
        <v>TARIFAS BANCÁRIAS</v>
      </c>
    </row>
    <row r="17" spans="1:15" ht="20.100000000000001" customHeight="1">
      <c r="A17" s="384">
        <v>821281100104973</v>
      </c>
      <c r="B17" s="268" t="str">
        <f>CAZUL!P14</f>
        <v>Débito automático</v>
      </c>
      <c r="C17" s="269" t="str">
        <f>CAZUL!D14</f>
        <v>TARIFA BANCÁRIA</v>
      </c>
      <c r="D17" s="270" t="str">
        <f>CAZUL!N14</f>
        <v>07/05/2024</v>
      </c>
      <c r="E17" s="271" t="str">
        <f>INICIO!B$5</f>
        <v>P. S. MIRACATU/SP</v>
      </c>
      <c r="F17" s="272" t="str">
        <f>VLOOKUP(G17,FORNECEDOR!$A$1:$B$10000,2,FALSE)</f>
        <v>00.000.000/1409-53</v>
      </c>
      <c r="G17" s="273" t="str">
        <f>CAZUL!E14</f>
        <v>BANCO DO BRASIL</v>
      </c>
      <c r="H17" s="274" t="str">
        <f>VLOOKUP(O17,DESPESAS!A$1:D$10000,2,FALSE)</f>
        <v>04.07</v>
      </c>
      <c r="I17" s="274" t="str">
        <f>VLOOKUP(O17,DESPESAS!A$1:D$10000,3,FALSE)</f>
        <v>TARIFAS BANCARIAS</v>
      </c>
      <c r="J17" s="275">
        <f>CAZUL!F14</f>
        <v>0</v>
      </c>
      <c r="K17" s="276">
        <f>CAZUL!G14</f>
        <v>-12</v>
      </c>
      <c r="L17" s="275">
        <f t="shared" si="0"/>
        <v>-448090.89</v>
      </c>
      <c r="M17" s="268" t="str">
        <f>CAZUL!I14</f>
        <v>P.S. MIRACATU (CC 51823-9)</v>
      </c>
      <c r="N17" s="277"/>
      <c r="O17" s="293" t="str">
        <f>CAZUL!C14</f>
        <v>TARIFAS BANCÁRIAS</v>
      </c>
    </row>
    <row r="18" spans="1:15" ht="20.100000000000001" customHeight="1">
      <c r="A18" s="384">
        <v>821281100200988</v>
      </c>
      <c r="B18" s="268" t="str">
        <f>CAZUL!P15</f>
        <v>Débito automático</v>
      </c>
      <c r="C18" s="269" t="str">
        <f>CAZUL!D15</f>
        <v>TARIFA BANCÁRIA</v>
      </c>
      <c r="D18" s="270" t="str">
        <f>CAZUL!N15</f>
        <v>07/05/2024</v>
      </c>
      <c r="E18" s="271" t="str">
        <f>INICIO!B$5</f>
        <v>P. S. MIRACATU/SP</v>
      </c>
      <c r="F18" s="272" t="str">
        <f>VLOOKUP(G18,FORNECEDOR!$A$1:$B$10000,2,FALSE)</f>
        <v>00.000.000/1409-53</v>
      </c>
      <c r="G18" s="273" t="str">
        <f>CAZUL!E15</f>
        <v>BANCO DO BRASIL</v>
      </c>
      <c r="H18" s="274" t="str">
        <f>VLOOKUP(O18,DESPESAS!A$1:D$10000,2,FALSE)</f>
        <v>04.07</v>
      </c>
      <c r="I18" s="274" t="str">
        <f>VLOOKUP(O18,DESPESAS!A$1:D$10000,3,FALSE)</f>
        <v>TARIFAS BANCARIAS</v>
      </c>
      <c r="J18" s="275">
        <f>CAZUL!F15</f>
        <v>0</v>
      </c>
      <c r="K18" s="276">
        <f>CAZUL!G15</f>
        <v>-408.78</v>
      </c>
      <c r="L18" s="275">
        <f t="shared" si="0"/>
        <v>-448499.67000000004</v>
      </c>
      <c r="M18" s="268" t="str">
        <f>CAZUL!I15</f>
        <v>P.S. MIRACATU (CC 51823-9)</v>
      </c>
      <c r="N18" s="277"/>
      <c r="O18" s="293" t="str">
        <f>CAZUL!C15</f>
        <v>TARIFAS BANCÁRIAS</v>
      </c>
    </row>
    <row r="19" spans="1:15" ht="20.100000000000001" customHeight="1">
      <c r="A19" s="384">
        <v>821281100200987</v>
      </c>
      <c r="B19" s="268" t="str">
        <f>CAZUL!P16</f>
        <v>Débito automático</v>
      </c>
      <c r="C19" s="269" t="str">
        <f>CAZUL!D16</f>
        <v>TARIFA BANCÁRIA</v>
      </c>
      <c r="D19" s="270" t="str">
        <f>CAZUL!N16</f>
        <v>07/05/2024</v>
      </c>
      <c r="E19" s="271" t="str">
        <f>INICIO!B$5</f>
        <v>P. S. MIRACATU/SP</v>
      </c>
      <c r="F19" s="272" t="str">
        <f>VLOOKUP(G19,FORNECEDOR!$A$1:$B$10000,2,FALSE)</f>
        <v>00.000.000/1409-53</v>
      </c>
      <c r="G19" s="273" t="str">
        <f>CAZUL!E16</f>
        <v>BANCO DO BRASIL</v>
      </c>
      <c r="H19" s="274" t="str">
        <f>VLOOKUP(O19,DESPESAS!A$1:D$10000,2,FALSE)</f>
        <v>04.07</v>
      </c>
      <c r="I19" s="274" t="str">
        <f>VLOOKUP(O19,DESPESAS!A$1:D$10000,3,FALSE)</f>
        <v>TARIFAS BANCARIAS</v>
      </c>
      <c r="J19" s="275">
        <f>CAZUL!F16</f>
        <v>0</v>
      </c>
      <c r="K19" s="276">
        <f>CAZUL!G16</f>
        <v>-309.39999999999998</v>
      </c>
      <c r="L19" s="275">
        <f t="shared" si="0"/>
        <v>-448809.07000000007</v>
      </c>
      <c r="M19" s="268" t="str">
        <f>CAZUL!I16</f>
        <v>P.S. MIRACATU (CC 51823-9)</v>
      </c>
      <c r="N19" s="277"/>
      <c r="O19" s="293" t="str">
        <f>CAZUL!C16</f>
        <v>TARIFAS BANCÁRIAS</v>
      </c>
    </row>
    <row r="20" spans="1:15" ht="20.100000000000001" customHeight="1">
      <c r="A20" s="384">
        <v>50702</v>
      </c>
      <c r="B20" s="268" t="str">
        <f>CAZUL!P17</f>
        <v>Transferência bancária</v>
      </c>
      <c r="C20" s="269" t="str">
        <f>CAZUL!D17</f>
        <v>NFS 43</v>
      </c>
      <c r="D20" s="270" t="str">
        <f>CAZUL!N17</f>
        <v>07/05/2024</v>
      </c>
      <c r="E20" s="271" t="s">
        <v>1850</v>
      </c>
      <c r="F20" s="272" t="str">
        <f>VLOOKUP(G20,FORNECEDOR!$A$1:$B$10000,2,FALSE)</f>
        <v>36.584.111/0001-30</v>
      </c>
      <c r="G20" s="273" t="str">
        <f>CAZUL!E17</f>
        <v>MARCELO VITOR REMOR (CNPJ 36.584.111/0001-30)</v>
      </c>
      <c r="H20" s="274" t="str">
        <f>VLOOKUP(O20,DESPESAS!A$1:D$10000,2,FALSE)</f>
        <v>03.33</v>
      </c>
      <c r="I20" s="274" t="str">
        <f>VLOOKUP(O20,DESPESAS!A$1:D$10000,3,FALSE)</f>
        <v>SERVIÇO DE ESCRITORIO, APOIO E GESTAO ADMINISTRATIVA</v>
      </c>
      <c r="J20" s="275">
        <f>CAZUL!F17</f>
        <v>0</v>
      </c>
      <c r="K20" s="276">
        <f>CAZUL!G17</f>
        <v>-8380</v>
      </c>
      <c r="L20" s="275">
        <f t="shared" si="0"/>
        <v>-457189.07000000007</v>
      </c>
      <c r="M20" s="268" t="str">
        <f>CAZUL!I17</f>
        <v>SEDE MIRACATU (CC 51826-3)</v>
      </c>
      <c r="N20" s="277"/>
      <c r="O20" s="293" t="str">
        <f>CAZUL!C17</f>
        <v>SERVIÇO DE ESCRITORIO, APOIO E GESTAO ADMINISTRATIVA</v>
      </c>
    </row>
    <row r="21" spans="1:15" ht="20.100000000000001" customHeight="1">
      <c r="A21" s="384">
        <v>50701</v>
      </c>
      <c r="B21" s="268" t="str">
        <f>CAZUL!P18</f>
        <v>Transferência bancária</v>
      </c>
      <c r="C21" s="269" t="str">
        <f>CAZUL!D18</f>
        <v>FOLHA MENSAL COMP. 04/2024</v>
      </c>
      <c r="D21" s="270" t="str">
        <f>CAZUL!N18</f>
        <v>07/05/2024</v>
      </c>
      <c r="E21" s="271" t="s">
        <v>1850</v>
      </c>
      <c r="F21" s="272" t="str">
        <f>VLOOKUP(G21,FORNECEDOR!$A$1:$B$10000,2,FALSE)</f>
        <v>330.815.608-37</v>
      </c>
      <c r="G21" s="273" t="str">
        <f>CAZUL!E18</f>
        <v>RODRIGO LIMA DO NASCIMENTO</v>
      </c>
      <c r="H21" s="274" t="str">
        <f>VLOOKUP(O21,DESPESAS!A$1:D$10000,2,FALSE)</f>
        <v>01.01</v>
      </c>
      <c r="I21" s="274" t="str">
        <f>VLOOKUP(O21,DESPESAS!A$1:D$10000,3,FALSE)</f>
        <v>SALARIO</v>
      </c>
      <c r="J21" s="275">
        <f>CAZUL!F18</f>
        <v>0</v>
      </c>
      <c r="K21" s="276">
        <f>CAZUL!G18</f>
        <v>-4912.1400000000003</v>
      </c>
      <c r="L21" s="275">
        <f t="shared" si="0"/>
        <v>-462101.21000000008</v>
      </c>
      <c r="M21" s="268" t="str">
        <f>CAZUL!I18</f>
        <v>SEDE MIRACATU (CC 51826-3)</v>
      </c>
      <c r="N21" s="277"/>
      <c r="O21" s="293" t="str">
        <f>CAZUL!C18</f>
        <v>SALARIOS</v>
      </c>
    </row>
    <row r="22" spans="1:15" ht="20.100000000000001" customHeight="1">
      <c r="A22" s="384">
        <v>554287510024599</v>
      </c>
      <c r="B22" s="268" t="str">
        <f>CAZUL!P19</f>
        <v>Transferência bancária</v>
      </c>
      <c r="C22" s="269" t="str">
        <f>CAZUL!D19</f>
        <v>FOLHA MENSAL COMP. 04/2024</v>
      </c>
      <c r="D22" s="270" t="str">
        <f>CAZUL!N19</f>
        <v>07/05/2024</v>
      </c>
      <c r="E22" s="271" t="s">
        <v>1850</v>
      </c>
      <c r="F22" s="272" t="str">
        <f>VLOOKUP(G22,FORNECEDOR!$A$1:$B$10000,2,FALSE)</f>
        <v>073.620.634-58</v>
      </c>
      <c r="G22" s="273" t="str">
        <f>CAZUL!E19</f>
        <v>HENRIQUE FERREIRA DA COSTA GOMES</v>
      </c>
      <c r="H22" s="274" t="str">
        <f>VLOOKUP(O22,DESPESAS!A$1:D$10000,2,FALSE)</f>
        <v>01.01</v>
      </c>
      <c r="I22" s="274" t="str">
        <f>VLOOKUP(O22,DESPESAS!A$1:D$10000,3,FALSE)</f>
        <v>PRÓ-LABORE</v>
      </c>
      <c r="J22" s="275">
        <f>CAZUL!F19</f>
        <v>0</v>
      </c>
      <c r="K22" s="276">
        <f>CAZUL!G19</f>
        <v>-4800.8900000000003</v>
      </c>
      <c r="L22" s="275">
        <f t="shared" si="0"/>
        <v>-466902.10000000009</v>
      </c>
      <c r="M22" s="268" t="str">
        <f>CAZUL!I19</f>
        <v>SEDE MIRACATU (CC 51826-3)</v>
      </c>
      <c r="N22" s="277"/>
      <c r="O22" s="293" t="str">
        <f>CAZUL!C19</f>
        <v>PRÓ-LABORE</v>
      </c>
    </row>
    <row r="23" spans="1:15" ht="20.100000000000001" customHeight="1">
      <c r="A23" s="384">
        <v>553186000032789</v>
      </c>
      <c r="B23" s="268" t="str">
        <f>CAZUL!P20</f>
        <v>Transferência bancária</v>
      </c>
      <c r="C23" s="269" t="str">
        <f>CAZUL!D20</f>
        <v>FOLHA MENSAL COMP. 04/2024</v>
      </c>
      <c r="D23" s="270" t="str">
        <f>CAZUL!N20</f>
        <v>07/05/2024</v>
      </c>
      <c r="E23" s="271" t="s">
        <v>1850</v>
      </c>
      <c r="F23" s="272" t="str">
        <f>VLOOKUP(G23,FORNECEDOR!$A$1:$B$10000,2,FALSE)</f>
        <v>019.991.284-00</v>
      </c>
      <c r="G23" s="273" t="str">
        <f>CAZUL!E20</f>
        <v>MICHELE DE CASTRO SILVA PROTASIO</v>
      </c>
      <c r="H23" s="274" t="str">
        <f>VLOOKUP(O23,DESPESAS!A$1:D$10000,2,FALSE)</f>
        <v>01.01</v>
      </c>
      <c r="I23" s="274" t="str">
        <f>VLOOKUP(O23,DESPESAS!A$1:D$10000,3,FALSE)</f>
        <v>PRÓ-LABORE</v>
      </c>
      <c r="J23" s="275">
        <f>CAZUL!F20</f>
        <v>0</v>
      </c>
      <c r="K23" s="276">
        <f>CAZUL!G20</f>
        <v>-5084.8</v>
      </c>
      <c r="L23" s="275">
        <f t="shared" si="0"/>
        <v>-471986.90000000008</v>
      </c>
      <c r="M23" s="268" t="str">
        <f>CAZUL!I20</f>
        <v>SEDE MIRACATU (CC 51826-3)</v>
      </c>
      <c r="N23" s="277"/>
      <c r="O23" s="293" t="str">
        <f>CAZUL!C20</f>
        <v>PRÓ-LABORE</v>
      </c>
    </row>
    <row r="24" spans="1:15" ht="20.100000000000001" customHeight="1">
      <c r="A24" s="384">
        <v>551523000051823</v>
      </c>
      <c r="B24" s="268" t="str">
        <f>CAZUL!P21</f>
        <v>Transferência bancária</v>
      </c>
      <c r="C24" s="269" t="str">
        <f>CAZUL!D21</f>
        <v>3/3 - RATEIO COMP. 04/2024 3/3</v>
      </c>
      <c r="D24" s="270" t="str">
        <f>CAZUL!N21</f>
        <v>07/05/2024</v>
      </c>
      <c r="E24" s="271" t="s">
        <v>1850</v>
      </c>
      <c r="F24" s="272" t="str">
        <f>VLOOKUP(G24,FORNECEDOR!$A$1:$B$10000,2,FALSE)</f>
        <v>12.955.134/0001-45</v>
      </c>
      <c r="G24" s="273" t="str">
        <f>CAZUL!E21</f>
        <v>INSTITUTO DIVA ALVES DO BRASIL</v>
      </c>
      <c r="H24" s="274" t="str">
        <f>VLOOKUP(O24,DESPESAS!A$1:D$10000,2,FALSE)</f>
        <v>04.09</v>
      </c>
      <c r="I24" s="274" t="str">
        <f>VLOOKUP(O24,DESPESAS!A$1:D$10000,3,FALSE)</f>
        <v>RECEITA DE RATEIO ADM.</v>
      </c>
      <c r="J24" s="275">
        <f>CAZUL!F21</f>
        <v>1575.13</v>
      </c>
      <c r="K24" s="276">
        <f>CAZUL!G21</f>
        <v>0</v>
      </c>
      <c r="L24" s="275">
        <f t="shared" si="0"/>
        <v>-470411.77000000008</v>
      </c>
      <c r="M24" s="268" t="str">
        <f>CAZUL!I21</f>
        <v>SEDE MIRACATU (CC 51826-3)</v>
      </c>
      <c r="N24" s="277"/>
      <c r="O24" s="293" t="str">
        <f>CAZUL!C21</f>
        <v>RECEITA DE RATEIO ADM.</v>
      </c>
    </row>
    <row r="25" spans="1:15" ht="20.100000000000001" customHeight="1">
      <c r="A25" s="384">
        <v>821281100104974</v>
      </c>
      <c r="B25" s="268" t="str">
        <f>CAZUL!P22</f>
        <v>Débito automático</v>
      </c>
      <c r="C25" s="269" t="str">
        <f>CAZUL!D22</f>
        <v>TARIFA BANCÁRIA</v>
      </c>
      <c r="D25" s="270" t="str">
        <f>CAZUL!N22</f>
        <v>07/05/2024</v>
      </c>
      <c r="E25" s="271" t="s">
        <v>1850</v>
      </c>
      <c r="F25" s="272" t="str">
        <f>VLOOKUP(G25,FORNECEDOR!$A$1:$B$10000,2,FALSE)</f>
        <v>00.000.000/1409-53</v>
      </c>
      <c r="G25" s="273" t="str">
        <f>CAZUL!E22</f>
        <v>BANCO DO BRASIL</v>
      </c>
      <c r="H25" s="274" t="str">
        <f>VLOOKUP(O25,DESPESAS!A$1:D$10000,2,FALSE)</f>
        <v>04.07</v>
      </c>
      <c r="I25" s="274" t="str">
        <f>VLOOKUP(O25,DESPESAS!A$1:D$10000,3,FALSE)</f>
        <v>TARIFAS BANCARIAS</v>
      </c>
      <c r="J25" s="275">
        <f>CAZUL!F22</f>
        <v>0</v>
      </c>
      <c r="K25" s="276">
        <f>CAZUL!G22</f>
        <v>-12</v>
      </c>
      <c r="L25" s="275">
        <f t="shared" si="0"/>
        <v>-470423.77000000008</v>
      </c>
      <c r="M25" s="268" t="str">
        <f>CAZUL!I22</f>
        <v>SEDE MIRACATU (CC 51826-3)</v>
      </c>
      <c r="N25" s="277"/>
      <c r="O25" s="293" t="str">
        <f>CAZUL!C22</f>
        <v>TARIFAS BANCÁRIAS</v>
      </c>
    </row>
    <row r="26" spans="1:15" ht="20.100000000000001" customHeight="1">
      <c r="A26" s="384">
        <v>50801</v>
      </c>
      <c r="B26" s="268" t="str">
        <f>CAZUL!P23</f>
        <v>Transferência bancária</v>
      </c>
      <c r="C26" s="269" t="str">
        <f>CAZUL!D23</f>
        <v>NFS 29</v>
      </c>
      <c r="D26" s="270" t="str">
        <f>CAZUL!N23</f>
        <v>08/05/2024</v>
      </c>
      <c r="E26" s="271" t="s">
        <v>1850</v>
      </c>
      <c r="F26" s="272" t="str">
        <f>VLOOKUP(G26,FORNECEDOR!$A$1:$B$10000,2,FALSE)</f>
        <v>53.274.804/0001-45</v>
      </c>
      <c r="G26" s="273" t="str">
        <f>CAZUL!E23</f>
        <v>BGG SOLUCOES</v>
      </c>
      <c r="H26" s="274" t="str">
        <f>VLOOKUP(O26,DESPESAS!A$1:D$10000,2,FALSE)</f>
        <v>04.01</v>
      </c>
      <c r="I26" s="274" t="str">
        <f>VLOOKUP(O26,DESPESAS!A$1:D$10000,3,FALSE)</f>
        <v xml:space="preserve">ASSESSORIA JURIDICA </v>
      </c>
      <c r="J26" s="275">
        <f>CAZUL!F23</f>
        <v>0</v>
      </c>
      <c r="K26" s="276">
        <f>CAZUL!G23</f>
        <v>-5000</v>
      </c>
      <c r="L26" s="275">
        <f t="shared" si="0"/>
        <v>-475423.77000000008</v>
      </c>
      <c r="M26" s="268" t="str">
        <f>CAZUL!I23</f>
        <v>SEDE MIRACATU (CC 51826-3)</v>
      </c>
      <c r="N26" s="277"/>
      <c r="O26" s="293" t="str">
        <f>CAZUL!C23</f>
        <v>HONORARIOS ADVOCATICIOS</v>
      </c>
    </row>
    <row r="27" spans="1:15" ht="20.100000000000001" customHeight="1">
      <c r="A27" s="384">
        <v>891291200068114</v>
      </c>
      <c r="B27" s="268" t="str">
        <f>CAZUL!P24</f>
        <v>Débito automático</v>
      </c>
      <c r="C27" s="269" t="str">
        <f>CAZUL!D24</f>
        <v>TARIFA BANCÁRIA</v>
      </c>
      <c r="D27" s="270" t="str">
        <f>CAZUL!N24</f>
        <v>08/05/2024</v>
      </c>
      <c r="E27" s="271" t="s">
        <v>1850</v>
      </c>
      <c r="F27" s="272" t="str">
        <f>VLOOKUP(G27,FORNECEDOR!$A$1:$B$10000,2,FALSE)</f>
        <v>00.000.000/1409-53</v>
      </c>
      <c r="G27" s="273" t="str">
        <f>CAZUL!E24</f>
        <v>BANCO DO BRASIL</v>
      </c>
      <c r="H27" s="274" t="str">
        <f>VLOOKUP(O27,DESPESAS!A$1:D$10000,2,FALSE)</f>
        <v>04.07</v>
      </c>
      <c r="I27" s="274" t="str">
        <f>VLOOKUP(O27,DESPESAS!A$1:D$10000,3,FALSE)</f>
        <v>TARIFAS BANCARIAS</v>
      </c>
      <c r="J27" s="275">
        <f>CAZUL!F24</f>
        <v>0</v>
      </c>
      <c r="K27" s="276">
        <f>CAZUL!G24</f>
        <v>-10</v>
      </c>
      <c r="L27" s="275">
        <f t="shared" si="0"/>
        <v>-475433.77000000008</v>
      </c>
      <c r="M27" s="268" t="str">
        <f>CAZUL!I24</f>
        <v>SEDE MIRACATU (CC 51826-3)</v>
      </c>
      <c r="N27" s="277"/>
      <c r="O27" s="293" t="str">
        <f>CAZUL!C24</f>
        <v>TARIFAS BANCÁRIAS</v>
      </c>
    </row>
    <row r="28" spans="1:15" ht="20.100000000000001" customHeight="1">
      <c r="A28" s="384">
        <v>50901</v>
      </c>
      <c r="B28" s="268" t="str">
        <f>CAZUL!P25</f>
        <v>Transferência bancária</v>
      </c>
      <c r="C28" s="269" t="str">
        <f>CAZUL!D25</f>
        <v>NF 431999</v>
      </c>
      <c r="D28" s="270" t="str">
        <f>CAZUL!N25</f>
        <v>09/05/2024</v>
      </c>
      <c r="E28" s="271" t="str">
        <f>INICIO!B$5</f>
        <v>P. S. MIRACATU/SP</v>
      </c>
      <c r="F28" s="272" t="str">
        <f>VLOOKUP(G28,FORNECEDOR!$A$1:$B$10000,2,FALSE)</f>
        <v>51.920.700/0001-35</v>
      </c>
      <c r="G28" s="273" t="str">
        <f>CAZUL!E25</f>
        <v>PROCOMP PRODUTOS E SERVICOS DE INFORMATICA LTDA</v>
      </c>
      <c r="H28" s="274" t="str">
        <f>VLOOKUP(O28,DESPESAS!A$1:D$10000,2,FALSE)</f>
        <v>02.07</v>
      </c>
      <c r="I28" s="274" t="str">
        <f>VLOOKUP(O28,DESPESAS!A$1:D$10000,3,FALSE)</f>
        <v>MATERIAIS DE ESCRITORIO</v>
      </c>
      <c r="J28" s="275">
        <f>CAZUL!F25</f>
        <v>0</v>
      </c>
      <c r="K28" s="276">
        <f>CAZUL!G25</f>
        <v>-1145</v>
      </c>
      <c r="L28" s="275">
        <f t="shared" si="0"/>
        <v>-476578.77000000008</v>
      </c>
      <c r="M28" s="268" t="str">
        <f>CAZUL!I25</f>
        <v>P.S. MIRACATU (CC 51823-9)</v>
      </c>
      <c r="N28" s="277"/>
      <c r="O28" s="293" t="str">
        <f>CAZUL!C25</f>
        <v>MATERIAIS DE ESCRITORIO</v>
      </c>
    </row>
    <row r="29" spans="1:15" ht="20.100000000000001" customHeight="1">
      <c r="A29" s="384">
        <v>8398</v>
      </c>
      <c r="B29" s="268" t="str">
        <f>CAZUL!P26</f>
        <v>Transferência bancária</v>
      </c>
      <c r="C29" s="269" t="str">
        <f>CAZUL!D26</f>
        <v>FOLHA COMPLEMENTAR COMP. 04/2024 - REF. PISO DA ENFERMAGEM</v>
      </c>
      <c r="D29" s="270" t="str">
        <f>CAZUL!N26</f>
        <v>09/05/2024</v>
      </c>
      <c r="E29" s="271" t="str">
        <f>INICIO!B$5</f>
        <v>P. S. MIRACATU/SP</v>
      </c>
      <c r="F29" s="272" t="str">
        <f>VLOOKUP(G29,FORNECEDOR!$A$1:$B$10000,2,FALSE)</f>
        <v>12.955.134/0001-45</v>
      </c>
      <c r="G29" s="273" t="str">
        <f>CAZUL!E26</f>
        <v>INSTITUTO DIVA ALVES DO BRASIL</v>
      </c>
      <c r="H29" s="274" t="str">
        <f>VLOOKUP(O29,DESPESAS!A$1:D$10000,2,FALSE)</f>
        <v>01.01</v>
      </c>
      <c r="I29" s="274" t="str">
        <f>VLOOKUP(O29,DESPESAS!A$1:D$10000,3,FALSE)</f>
        <v>SALARIO</v>
      </c>
      <c r="J29" s="275">
        <f>CAZUL!F26</f>
        <v>0</v>
      </c>
      <c r="K29" s="276">
        <f>CAZUL!G26</f>
        <v>-27311.54</v>
      </c>
      <c r="L29" s="275">
        <f t="shared" si="0"/>
        <v>-503890.31000000006</v>
      </c>
      <c r="M29" s="268" t="str">
        <f>CAZUL!I26</f>
        <v>P.S. MIRACATU (CC 51823-9)</v>
      </c>
      <c r="N29" s="277"/>
      <c r="O29" s="293" t="str">
        <f>CAZUL!C26</f>
        <v>SALARIOS</v>
      </c>
    </row>
    <row r="30" spans="1:15" ht="20.100000000000001" customHeight="1">
      <c r="A30" s="384">
        <v>50903</v>
      </c>
      <c r="B30" s="268" t="str">
        <f>CAZUL!P27</f>
        <v>Transferência bancária</v>
      </c>
      <c r="C30" s="269" t="str">
        <f>CAZUL!D27</f>
        <v>NFS 10</v>
      </c>
      <c r="D30" s="270" t="str">
        <f>CAZUL!N27</f>
        <v>09/05/2024</v>
      </c>
      <c r="E30" s="271" t="str">
        <f>INICIO!B$5</f>
        <v>P. S. MIRACATU/SP</v>
      </c>
      <c r="F30" s="272" t="str">
        <f>VLOOKUP(G30,FORNECEDOR!$A$1:$B$10000,2,FALSE)</f>
        <v>27.553.941/0001-09</v>
      </c>
      <c r="G30" s="273" t="str">
        <f>CAZUL!E27</f>
        <v>RANULFO DOS SANTOS FIGUEREDO 28867138804</v>
      </c>
      <c r="H30" s="274" t="str">
        <f>VLOOKUP(O30,DESPESAS!A$1:D$10000,2,FALSE)</f>
        <v>03.09</v>
      </c>
      <c r="I30" s="274" t="str">
        <f>VLOOKUP(O30,DESPESAS!A$1:D$10000,3,FALSE)</f>
        <v>MANUTENÇAO EQUIPAMENTOS EM GERAL</v>
      </c>
      <c r="J30" s="275">
        <f>CAZUL!F27</f>
        <v>0</v>
      </c>
      <c r="K30" s="276">
        <f>CAZUL!G27</f>
        <v>-4200</v>
      </c>
      <c r="L30" s="275">
        <f t="shared" si="0"/>
        <v>-508090.31000000006</v>
      </c>
      <c r="M30" s="268" t="str">
        <f>CAZUL!I27</f>
        <v>P.S. MIRACATU (CC 51823-9)</v>
      </c>
      <c r="N30" s="277"/>
      <c r="O30" s="293" t="str">
        <f>CAZUL!C27</f>
        <v>MANUTENÇAO DE EQUIPAMENTOS</v>
      </c>
    </row>
    <row r="31" spans="1:15" ht="20.100000000000001" customHeight="1">
      <c r="A31" s="384">
        <v>50902</v>
      </c>
      <c r="B31" s="268" t="str">
        <f>CAZUL!P28</f>
        <v>Boleto bancário</v>
      </c>
      <c r="C31" s="269" t="str">
        <f>CAZUL!D28</f>
        <v>NF 279698</v>
      </c>
      <c r="D31" s="270" t="str">
        <f>CAZUL!N28</f>
        <v>09/05/2024</v>
      </c>
      <c r="E31" s="271" t="str">
        <f>INICIO!B$5</f>
        <v>P. S. MIRACATU/SP</v>
      </c>
      <c r="F31" s="272" t="str">
        <f>VLOOKUP(G31,FORNECEDOR!$A$1:$B$10000,2,FALSE)</f>
        <v>24.654.133/0003-01</v>
      </c>
      <c r="G31" s="273" t="str">
        <f>CAZUL!E28</f>
        <v>PLIMAX IMPORTAÇÃO E EXPORTAÇÃO EIRELI</v>
      </c>
      <c r="H31" s="274" t="str">
        <f>VLOOKUP(O31,DESPESAS!A$1:D$10000,2,FALSE)</f>
        <v>01.08</v>
      </c>
      <c r="I31" s="274" t="str">
        <f>VLOOKUP(O31,DESPESAS!A$1:D$10000,3,FALSE)</f>
        <v>BENEFICIOS COM ALIMENTAÇÃO (Cesta básica)</v>
      </c>
      <c r="J31" s="275">
        <f>CAZUL!F28</f>
        <v>0</v>
      </c>
      <c r="K31" s="276">
        <f>CAZUL!G28</f>
        <v>-13346.44</v>
      </c>
      <c r="L31" s="275">
        <f t="shared" si="0"/>
        <v>-521436.75000000006</v>
      </c>
      <c r="M31" s="268" t="str">
        <f>CAZUL!I28</f>
        <v>P.S. MIRACATU (CC 51823-9)</v>
      </c>
      <c r="N31" s="277"/>
      <c r="O31" s="293" t="str">
        <f>CAZUL!C28</f>
        <v>ALIMENTAÇÃO (VA, VR, cesta básica)</v>
      </c>
    </row>
    <row r="32" spans="1:15" ht="20.100000000000001" customHeight="1">
      <c r="A32" s="384">
        <v>821301100100518</v>
      </c>
      <c r="B32" s="268" t="str">
        <f>CAZUL!P29</f>
        <v>Débito automático</v>
      </c>
      <c r="C32" s="269" t="str">
        <f>CAZUL!D29</f>
        <v>TARIFA BANCÁRIA</v>
      </c>
      <c r="D32" s="270" t="str">
        <f>CAZUL!N29</f>
        <v>09/05/2024</v>
      </c>
      <c r="E32" s="271" t="str">
        <f>INICIO!B$5</f>
        <v>P. S. MIRACATU/SP</v>
      </c>
      <c r="F32" s="272" t="str">
        <f>VLOOKUP(G32,FORNECEDOR!$A$1:$B$10000,2,FALSE)</f>
        <v>00.000.000/1409-53</v>
      </c>
      <c r="G32" s="273" t="str">
        <f>CAZUL!E29</f>
        <v>BANCO DO BRASIL</v>
      </c>
      <c r="H32" s="274" t="str">
        <f>VLOOKUP(O32,DESPESAS!A$1:D$10000,2,FALSE)</f>
        <v>04.07</v>
      </c>
      <c r="I32" s="274" t="str">
        <f>VLOOKUP(O32,DESPESAS!A$1:D$10000,3,FALSE)</f>
        <v>TARIFAS BANCARIAS</v>
      </c>
      <c r="J32" s="275">
        <f>CAZUL!F29</f>
        <v>0</v>
      </c>
      <c r="K32" s="276">
        <f>CAZUL!G29</f>
        <v>-12</v>
      </c>
      <c r="L32" s="275">
        <f t="shared" si="0"/>
        <v>-521448.75000000006</v>
      </c>
      <c r="M32" s="268" t="str">
        <f>CAZUL!I29</f>
        <v>P.S. MIRACATU (CC 51823-9)</v>
      </c>
      <c r="N32" s="277"/>
      <c r="O32" s="293" t="str">
        <f>CAZUL!C29</f>
        <v>TARIFAS BANCÁRIAS</v>
      </c>
    </row>
    <row r="33" spans="1:15" ht="20.100000000000001" customHeight="1">
      <c r="A33" s="384">
        <v>821301100178558</v>
      </c>
      <c r="B33" s="268" t="str">
        <f>CAZUL!P30</f>
        <v>Débito automático</v>
      </c>
      <c r="C33" s="269" t="str">
        <f>CAZUL!D30</f>
        <v>TARIFA BANCÁRIA</v>
      </c>
      <c r="D33" s="270" t="str">
        <f>CAZUL!N30</f>
        <v>09/05/2024</v>
      </c>
      <c r="E33" s="271" t="str">
        <f>INICIO!B$5</f>
        <v>P. S. MIRACATU/SP</v>
      </c>
      <c r="F33" s="272" t="str">
        <f>VLOOKUP(G33,FORNECEDOR!$A$1:$B$10000,2,FALSE)</f>
        <v>00.000.000/1409-53</v>
      </c>
      <c r="G33" s="273" t="str">
        <f>CAZUL!E30</f>
        <v>BANCO DO BRASIL</v>
      </c>
      <c r="H33" s="274" t="str">
        <f>VLOOKUP(O33,DESPESAS!A$1:D$10000,2,FALSE)</f>
        <v>04.07</v>
      </c>
      <c r="I33" s="274" t="str">
        <f>VLOOKUP(O33,DESPESAS!A$1:D$10000,3,FALSE)</f>
        <v>TARIFAS BANCARIAS</v>
      </c>
      <c r="J33" s="275">
        <f>CAZUL!F30</f>
        <v>0</v>
      </c>
      <c r="K33" s="276">
        <f>CAZUL!G30</f>
        <v>-54.62</v>
      </c>
      <c r="L33" s="275">
        <f t="shared" si="0"/>
        <v>-521503.37000000005</v>
      </c>
      <c r="M33" s="268" t="str">
        <f>CAZUL!I30</f>
        <v>P.S. MIRACATU (CC 51823-9)</v>
      </c>
      <c r="N33" s="277"/>
      <c r="O33" s="293" t="str">
        <f>CAZUL!C30</f>
        <v>TARIFAS BANCÁRIAS</v>
      </c>
    </row>
    <row r="34" spans="1:15" ht="20.100000000000001" customHeight="1">
      <c r="A34" s="384">
        <v>821301100178557</v>
      </c>
      <c r="B34" s="268" t="str">
        <f>CAZUL!P31</f>
        <v>Débito automático</v>
      </c>
      <c r="C34" s="269" t="str">
        <f>CAZUL!D31</f>
        <v>TARIFA BANCÁRIA</v>
      </c>
      <c r="D34" s="270" t="str">
        <f>CAZUL!N31</f>
        <v>09/05/2024</v>
      </c>
      <c r="E34" s="271" t="str">
        <f>INICIO!B$5</f>
        <v>P. S. MIRACATU/SP</v>
      </c>
      <c r="F34" s="272" t="str">
        <f>VLOOKUP(G34,FORNECEDOR!$A$1:$B$10000,2,FALSE)</f>
        <v>00.000.000/1409-53</v>
      </c>
      <c r="G34" s="273" t="str">
        <f>CAZUL!E31</f>
        <v>BANCO DO BRASIL</v>
      </c>
      <c r="H34" s="274" t="str">
        <f>VLOOKUP(O34,DESPESAS!A$1:D$10000,2,FALSE)</f>
        <v>04.07</v>
      </c>
      <c r="I34" s="274" t="str">
        <f>VLOOKUP(O34,DESPESAS!A$1:D$10000,3,FALSE)</f>
        <v>TARIFAS BANCARIAS</v>
      </c>
      <c r="J34" s="275">
        <f>CAZUL!F31</f>
        <v>0</v>
      </c>
      <c r="K34" s="276">
        <f>CAZUL!G31</f>
        <v>-112.2</v>
      </c>
      <c r="L34" s="275">
        <f t="shared" si="0"/>
        <v>-521615.57000000007</v>
      </c>
      <c r="M34" s="268" t="str">
        <f>CAZUL!I31</f>
        <v>P.S. MIRACATU (CC 51823-9)</v>
      </c>
      <c r="N34" s="277"/>
      <c r="O34" s="293" t="str">
        <f>CAZUL!C31</f>
        <v>TARIFAS BANCÁRIAS</v>
      </c>
    </row>
    <row r="35" spans="1:15" ht="20.100000000000001" customHeight="1">
      <c r="A35" s="384">
        <v>891301200066554</v>
      </c>
      <c r="B35" s="268" t="str">
        <f>CAZUL!P32</f>
        <v>Débito automático</v>
      </c>
      <c r="C35" s="269" t="str">
        <f>CAZUL!D32</f>
        <v>TARIFA BANCÁRIA</v>
      </c>
      <c r="D35" s="270" t="str">
        <f>CAZUL!N32</f>
        <v>09/05/2024</v>
      </c>
      <c r="E35" s="271" t="s">
        <v>1850</v>
      </c>
      <c r="F35" s="272" t="str">
        <f>VLOOKUP(G35,FORNECEDOR!$A$1:$B$10000,2,FALSE)</f>
        <v>00.000.000/1409-53</v>
      </c>
      <c r="G35" s="273" t="str">
        <f>CAZUL!E32</f>
        <v>BANCO DO BRASIL</v>
      </c>
      <c r="H35" s="274" t="str">
        <f>VLOOKUP(O35,DESPESAS!A$1:D$10000,2,FALSE)</f>
        <v>04.07</v>
      </c>
      <c r="I35" s="274" t="str">
        <f>VLOOKUP(O35,DESPESAS!A$1:D$10000,3,FALSE)</f>
        <v>TARIFAS BANCARIAS</v>
      </c>
      <c r="J35" s="275">
        <f>CAZUL!F32</f>
        <v>0</v>
      </c>
      <c r="K35" s="276">
        <f>CAZUL!G32</f>
        <v>-10</v>
      </c>
      <c r="L35" s="275">
        <f t="shared" si="0"/>
        <v>-521625.57000000007</v>
      </c>
      <c r="M35" s="268" t="str">
        <f>CAZUL!I32</f>
        <v>SEDE MIRACATU (CC 51826-3)</v>
      </c>
      <c r="N35" s="277"/>
      <c r="O35" s="293" t="str">
        <f>CAZUL!C32</f>
        <v>TARIFAS BANCÁRIAS</v>
      </c>
    </row>
    <row r="36" spans="1:15" ht="20.100000000000001" customHeight="1">
      <c r="A36" s="384">
        <v>841311200079983</v>
      </c>
      <c r="B36" s="268" t="str">
        <f>CAZUL!P33</f>
        <v>Débito automático</v>
      </c>
      <c r="C36" s="269" t="str">
        <f>CAZUL!D33</f>
        <v>TARIFA BANCÁRIA</v>
      </c>
      <c r="D36" s="270" t="str">
        <f>CAZUL!N33</f>
        <v>10/05/2024</v>
      </c>
      <c r="E36" s="271" t="str">
        <f>INICIO!B$5</f>
        <v>P. S. MIRACATU/SP</v>
      </c>
      <c r="F36" s="272" t="str">
        <f>VLOOKUP(G36,FORNECEDOR!$A$1:$B$10000,2,FALSE)</f>
        <v>00.000.000/1409-53</v>
      </c>
      <c r="G36" s="273" t="str">
        <f>CAZUL!E33</f>
        <v>BANCO DO BRASIL</v>
      </c>
      <c r="H36" s="274" t="str">
        <f>VLOOKUP(O36,DESPESAS!A$1:D$10000,2,FALSE)</f>
        <v>04.07</v>
      </c>
      <c r="I36" s="274" t="str">
        <f>VLOOKUP(O36,DESPESAS!A$1:D$10000,3,FALSE)</f>
        <v>TARIFAS BANCARIAS</v>
      </c>
      <c r="J36" s="275">
        <f>CAZUL!F33</f>
        <v>0</v>
      </c>
      <c r="K36" s="276">
        <f>CAZUL!G33</f>
        <v>-10</v>
      </c>
      <c r="L36" s="275">
        <f t="shared" si="0"/>
        <v>-521635.57000000007</v>
      </c>
      <c r="M36" s="268" t="str">
        <f>CAZUL!I33</f>
        <v>P.S. MIRACATU (CC 51823-9)</v>
      </c>
      <c r="N36" s="277"/>
      <c r="O36" s="293" t="str">
        <f>CAZUL!C33</f>
        <v>TARIFAS BANCÁRIAS</v>
      </c>
    </row>
    <row r="37" spans="1:15" ht="20.100000000000001" customHeight="1">
      <c r="A37" s="384">
        <v>51401</v>
      </c>
      <c r="B37" s="268" t="str">
        <f>CAZUL!P34</f>
        <v>Boleto bancário</v>
      </c>
      <c r="C37" s="269" t="str">
        <f>CAZUL!D34</f>
        <v>FATURA Nº 2315433</v>
      </c>
      <c r="D37" s="270" t="str">
        <f>CAZUL!N34</f>
        <v>14/05/2024</v>
      </c>
      <c r="E37" s="271" t="s">
        <v>1850</v>
      </c>
      <c r="F37" s="272" t="str">
        <f>VLOOKUP(G37,FORNECEDOR!$A$1:$B$10000,2,FALSE)</f>
        <v>92.863.505/0001-06</v>
      </c>
      <c r="G37" s="273" t="str">
        <f>CAZUL!E34</f>
        <v>UNIMED SEGURADORA S/A</v>
      </c>
      <c r="H37" s="274" t="str">
        <f>VLOOKUP(O37,DESPESAS!A$1:D$10000,2,FALSE)</f>
        <v>03.13</v>
      </c>
      <c r="I37" s="274" t="str">
        <f>VLOOKUP(O37,DESPESAS!A$1:D$10000,3,FALSE)</f>
        <v>SEGUROS</v>
      </c>
      <c r="J37" s="275">
        <f>CAZUL!F34</f>
        <v>0</v>
      </c>
      <c r="K37" s="276">
        <f>CAZUL!G34</f>
        <v>-1022.84</v>
      </c>
      <c r="L37" s="275">
        <f t="shared" si="0"/>
        <v>-522658.41000000009</v>
      </c>
      <c r="M37" s="268" t="str">
        <f>CAZUL!I34</f>
        <v>SEDE MIRACATU (CC 51826-3)</v>
      </c>
      <c r="N37" s="277"/>
      <c r="O37" s="293" t="str">
        <f>CAZUL!C34</f>
        <v>SEGURO DE VIDA</v>
      </c>
    </row>
    <row r="38" spans="1:15" ht="20.100000000000001" customHeight="1">
      <c r="A38" s="384">
        <v>51501</v>
      </c>
      <c r="B38" s="268" t="str">
        <f>CAZUL!P35</f>
        <v>Transferência bancária</v>
      </c>
      <c r="C38" s="269" t="str">
        <f>CAZUL!D35</f>
        <v>NFS 203</v>
      </c>
      <c r="D38" s="270" t="str">
        <f>CAZUL!N35</f>
        <v>15/05/2024</v>
      </c>
      <c r="E38" s="271" t="str">
        <f>INICIO!B$5</f>
        <v>P. S. MIRACATU/SP</v>
      </c>
      <c r="F38" s="272" t="str">
        <f>VLOOKUP(G38,FORNECEDOR!$A$1:$B$10000,2,FALSE)</f>
        <v>04.233.134/0001-03</v>
      </c>
      <c r="G38" s="273" t="str">
        <f>CAZUL!E35</f>
        <v>LABORATORIO BIOMEDICO LABORCLIN LTDA</v>
      </c>
      <c r="H38" s="274" t="str">
        <f>VLOOKUP(O38,DESPESAS!A$1:D$10000,2,FALSE)</f>
        <v>03.06</v>
      </c>
      <c r="I38" s="274" t="str">
        <f>VLOOKUP(O38,DESPESAS!A$1:D$10000,3,FALSE)</f>
        <v>EXAMES LABORATORIAIS E DE IMAGEM</v>
      </c>
      <c r="J38" s="275">
        <f>CAZUL!F35</f>
        <v>0</v>
      </c>
      <c r="K38" s="276">
        <f>CAZUL!G35</f>
        <v>-19145.400000000001</v>
      </c>
      <c r="L38" s="275">
        <f t="shared" si="0"/>
        <v>-541803.81000000006</v>
      </c>
      <c r="M38" s="268" t="str">
        <f>CAZUL!I35</f>
        <v>P.S. MIRACATU (CC 51823-9)</v>
      </c>
      <c r="N38" s="277"/>
      <c r="O38" s="293" t="str">
        <f>CAZUL!C35</f>
        <v>EXAMES MEDICOS</v>
      </c>
    </row>
    <row r="39" spans="1:15" ht="20.100000000000001" customHeight="1">
      <c r="A39" s="384">
        <v>51502</v>
      </c>
      <c r="B39" s="268" t="str">
        <f>CAZUL!P36</f>
        <v>Transferência bancária</v>
      </c>
      <c r="C39" s="269" t="str">
        <f>CAZUL!D36</f>
        <v>NFS 204</v>
      </c>
      <c r="D39" s="270" t="str">
        <f>CAZUL!N36</f>
        <v>15/05/2024</v>
      </c>
      <c r="E39" s="271" t="str">
        <f>INICIO!B$5</f>
        <v>P. S. MIRACATU/SP</v>
      </c>
      <c r="F39" s="272" t="str">
        <f>VLOOKUP(G39,FORNECEDOR!$A$1:$B$10000,2,FALSE)</f>
        <v>04.233.134/0001-03</v>
      </c>
      <c r="G39" s="273" t="str">
        <f>CAZUL!E36</f>
        <v>LABORATORIO BIOMEDICO LABORCLIN LTDA</v>
      </c>
      <c r="H39" s="274" t="str">
        <f>VLOOKUP(O39,DESPESAS!A$1:D$10000,2,FALSE)</f>
        <v>03.06</v>
      </c>
      <c r="I39" s="274" t="str">
        <f>VLOOKUP(O39,DESPESAS!A$1:D$10000,3,FALSE)</f>
        <v>EXAMES LABORATORIAIS E DE IMAGEM</v>
      </c>
      <c r="J39" s="275">
        <f>CAZUL!F36</f>
        <v>0</v>
      </c>
      <c r="K39" s="276">
        <f>CAZUL!G36</f>
        <v>-19317.46</v>
      </c>
      <c r="L39" s="275">
        <f t="shared" si="0"/>
        <v>-561121.27</v>
      </c>
      <c r="M39" s="268" t="str">
        <f>CAZUL!I36</f>
        <v>P.S. MIRACATU (CC 51823-9)</v>
      </c>
      <c r="N39" s="277"/>
      <c r="O39" s="293" t="str">
        <f>CAZUL!C36</f>
        <v>EXAMES MEDICOS</v>
      </c>
    </row>
    <row r="40" spans="1:15" ht="20.100000000000001" customHeight="1">
      <c r="A40" s="384">
        <v>821361100140722</v>
      </c>
      <c r="B40" s="268" t="str">
        <f>CAZUL!P37</f>
        <v>Débito automático</v>
      </c>
      <c r="C40" s="269" t="str">
        <f>CAZUL!D37</f>
        <v>TARIFA BANCÁRIA</v>
      </c>
      <c r="D40" s="270" t="str">
        <f>CAZUL!N37</f>
        <v>15/05/2024</v>
      </c>
      <c r="E40" s="271" t="str">
        <f>INICIO!B$5</f>
        <v>P. S. MIRACATU/SP</v>
      </c>
      <c r="F40" s="272" t="str">
        <f>VLOOKUP(G40,FORNECEDOR!$A$1:$B$10000,2,FALSE)</f>
        <v>00.000.000/1409-53</v>
      </c>
      <c r="G40" s="273" t="str">
        <f>CAZUL!E37</f>
        <v>BANCO DO BRASIL</v>
      </c>
      <c r="H40" s="274" t="str">
        <f>VLOOKUP(O40,DESPESAS!A$1:D$10000,2,FALSE)</f>
        <v>04.07</v>
      </c>
      <c r="I40" s="274" t="str">
        <f>VLOOKUP(O40,DESPESAS!A$1:D$10000,3,FALSE)</f>
        <v>TARIFAS BANCARIAS</v>
      </c>
      <c r="J40" s="275">
        <f>CAZUL!F37</f>
        <v>0</v>
      </c>
      <c r="K40" s="276">
        <f>CAZUL!G37</f>
        <v>-12</v>
      </c>
      <c r="L40" s="275">
        <f t="shared" si="0"/>
        <v>-561133.27</v>
      </c>
      <c r="M40" s="268" t="str">
        <f>CAZUL!I37</f>
        <v>P.S. MIRACATU (CC 51823-9)</v>
      </c>
      <c r="N40" s="277"/>
      <c r="O40" s="293" t="str">
        <f>CAZUL!C37</f>
        <v>TARIFAS BANCÁRIAS</v>
      </c>
    </row>
    <row r="41" spans="1:15" ht="20.100000000000001" customHeight="1">
      <c r="A41" s="384">
        <v>821361100140723</v>
      </c>
      <c r="B41" s="268" t="str">
        <f>CAZUL!P38</f>
        <v>Débito automático</v>
      </c>
      <c r="C41" s="269" t="str">
        <f>CAZUL!D38</f>
        <v>TARIFA BANCÁRIA</v>
      </c>
      <c r="D41" s="270" t="str">
        <f>CAZUL!N38</f>
        <v>15/05/2024</v>
      </c>
      <c r="E41" s="271" t="str">
        <f>INICIO!B$5</f>
        <v>P. S. MIRACATU/SP</v>
      </c>
      <c r="F41" s="272" t="str">
        <f>VLOOKUP(G41,FORNECEDOR!$A$1:$B$10000,2,FALSE)</f>
        <v>00.000.000/1409-53</v>
      </c>
      <c r="G41" s="273" t="str">
        <f>CAZUL!E38</f>
        <v>BANCO DO BRASIL</v>
      </c>
      <c r="H41" s="274" t="str">
        <f>VLOOKUP(O41,DESPESAS!A$1:D$10000,2,FALSE)</f>
        <v>04.07</v>
      </c>
      <c r="I41" s="274" t="str">
        <f>VLOOKUP(O41,DESPESAS!A$1:D$10000,3,FALSE)</f>
        <v>TARIFAS BANCARIAS</v>
      </c>
      <c r="J41" s="275">
        <f>CAZUL!F38</f>
        <v>0</v>
      </c>
      <c r="K41" s="276">
        <f>CAZUL!G38</f>
        <v>-12</v>
      </c>
      <c r="L41" s="275">
        <f t="shared" si="0"/>
        <v>-561145.27</v>
      </c>
      <c r="M41" s="268" t="str">
        <f>CAZUL!I38</f>
        <v>P.S. MIRACATU (CC 51823-9)</v>
      </c>
      <c r="N41" s="277"/>
      <c r="O41" s="293" t="str">
        <f>CAZUL!C38</f>
        <v>TARIFAS BANCÁRIAS</v>
      </c>
    </row>
    <row r="42" spans="1:15" ht="20.100000000000001" customHeight="1">
      <c r="A42" s="384">
        <v>51601</v>
      </c>
      <c r="B42" s="268" t="str">
        <f>CAZUL!P39</f>
        <v>Transferência bancária</v>
      </c>
      <c r="C42" s="269" t="str">
        <f>CAZUL!D39</f>
        <v>NF 2715</v>
      </c>
      <c r="D42" s="270" t="str">
        <f>CAZUL!N39</f>
        <v>16/05/2024</v>
      </c>
      <c r="E42" s="271" t="str">
        <f>INICIO!B$5</f>
        <v>P. S. MIRACATU/SP</v>
      </c>
      <c r="F42" s="272" t="str">
        <f>VLOOKUP(G42,FORNECEDOR!$A$1:$B$10000,2,FALSE)</f>
        <v>14.115.388/0004-23</v>
      </c>
      <c r="G42" s="273" t="str">
        <f>CAZUL!E39</f>
        <v>ELLO DISTRIBUICAO LTDA (FILIAL 423)</v>
      </c>
      <c r="H42" s="274" t="str">
        <f>VLOOKUP(O42,DESPESAS!A$1:D$10000,2,FALSE)</f>
        <v>02.01</v>
      </c>
      <c r="I42" s="274" t="str">
        <f>VLOOKUP(O42,DESPESAS!A$1:D$10000,3,FALSE)</f>
        <v>MEDICAMENTOS</v>
      </c>
      <c r="J42" s="275">
        <f>CAZUL!F39</f>
        <v>0</v>
      </c>
      <c r="K42" s="276">
        <f>CAZUL!G39</f>
        <v>-4152.3</v>
      </c>
      <c r="L42" s="275">
        <f t="shared" si="0"/>
        <v>-565297.57000000007</v>
      </c>
      <c r="M42" s="268" t="str">
        <f>CAZUL!I39</f>
        <v>P.S. MIRACATU (CC 51823-9)</v>
      </c>
      <c r="N42" s="277"/>
      <c r="O42" s="293" t="str">
        <f>CAZUL!C39</f>
        <v>MEDICAMENTOS</v>
      </c>
    </row>
    <row r="43" spans="1:15" ht="20.100000000000001" customHeight="1">
      <c r="A43" s="384">
        <v>51605</v>
      </c>
      <c r="B43" s="268" t="str">
        <f>CAZUL!P40</f>
        <v>Transferência bancária</v>
      </c>
      <c r="C43" s="269" t="str">
        <f>CAZUL!D40</f>
        <v>NF 56048</v>
      </c>
      <c r="D43" s="270" t="str">
        <f>CAZUL!N40</f>
        <v>16/05/2024</v>
      </c>
      <c r="E43" s="271" t="str">
        <f>INICIO!B$5</f>
        <v>P. S. MIRACATU/SP</v>
      </c>
      <c r="F43" s="272" t="str">
        <f>VLOOKUP(G43,FORNECEDOR!$A$1:$B$10000,2,FALSE)</f>
        <v>32.350.180/0001-28</v>
      </c>
      <c r="G43" s="273" t="str">
        <f>CAZUL!E40</f>
        <v>NOVA LINEA FARMACEUTICA</v>
      </c>
      <c r="H43" s="274" t="str">
        <f>VLOOKUP(O43,DESPESAS!A$1:D$10000,2,FALSE)</f>
        <v>02.01</v>
      </c>
      <c r="I43" s="274" t="str">
        <f>VLOOKUP(O43,DESPESAS!A$1:D$10000,3,FALSE)</f>
        <v>MEDICAMENTOS</v>
      </c>
      <c r="J43" s="275">
        <f>CAZUL!F40</f>
        <v>0</v>
      </c>
      <c r="K43" s="276">
        <f>CAZUL!G40</f>
        <v>-5204.8</v>
      </c>
      <c r="L43" s="275">
        <f t="shared" si="0"/>
        <v>-570502.37000000011</v>
      </c>
      <c r="M43" s="268" t="str">
        <f>CAZUL!I40</f>
        <v>P.S. MIRACATU (CC 51823-9)</v>
      </c>
      <c r="N43" s="277"/>
      <c r="O43" s="293" t="str">
        <f>CAZUL!C40</f>
        <v>MEDICAMENTOS</v>
      </c>
    </row>
    <row r="44" spans="1:15" ht="20.100000000000001" customHeight="1">
      <c r="A44" s="384">
        <v>51606</v>
      </c>
      <c r="B44" s="268" t="str">
        <f>CAZUL!P41</f>
        <v>Transferência bancária</v>
      </c>
      <c r="C44" s="269" t="str">
        <f>CAZUL!D41</f>
        <v>NF 56083</v>
      </c>
      <c r="D44" s="270" t="str">
        <f>CAZUL!N41</f>
        <v>16/05/2024</v>
      </c>
      <c r="E44" s="271" t="str">
        <f>INICIO!B$5</f>
        <v>P. S. MIRACATU/SP</v>
      </c>
      <c r="F44" s="272" t="str">
        <f>VLOOKUP(G44,FORNECEDOR!$A$1:$B$10000,2,FALSE)</f>
        <v>32.350.180/0001-28</v>
      </c>
      <c r="G44" s="273" t="str">
        <f>CAZUL!E41</f>
        <v>NOVA LINEA FARMACEUTICA</v>
      </c>
      <c r="H44" s="274" t="str">
        <f>VLOOKUP(O44,DESPESAS!A$1:D$10000,2,FALSE)</f>
        <v>02.02</v>
      </c>
      <c r="I44" s="274" t="str">
        <f>VLOOKUP(O44,DESPESAS!A$1:D$10000,3,FALSE)</f>
        <v>MATERIAIS DE CONSUMO</v>
      </c>
      <c r="J44" s="275">
        <f>CAZUL!F41</f>
        <v>0</v>
      </c>
      <c r="K44" s="276">
        <f>CAZUL!G41</f>
        <v>-5018.16</v>
      </c>
      <c r="L44" s="275">
        <f t="shared" si="0"/>
        <v>-575520.53000000014</v>
      </c>
      <c r="M44" s="268" t="str">
        <f>CAZUL!I41</f>
        <v>P.S. MIRACATU (CC 51823-9)</v>
      </c>
      <c r="N44" s="277"/>
      <c r="O44" s="293" t="str">
        <f>CAZUL!C41</f>
        <v>MATERIAL HOSPITALAR</v>
      </c>
    </row>
    <row r="45" spans="1:15" ht="20.100000000000001" customHeight="1">
      <c r="A45" s="384">
        <v>51602</v>
      </c>
      <c r="B45" s="268" t="str">
        <f>CAZUL!P42</f>
        <v>Boleto bancário</v>
      </c>
      <c r="C45" s="269" t="str">
        <f>CAZUL!D42</f>
        <v>IRRF NFS 36 - HME</v>
      </c>
      <c r="D45" s="270" t="str">
        <f>CAZUL!N42</f>
        <v>16/05/2024</v>
      </c>
      <c r="E45" s="271" t="str">
        <f>INICIO!B$5</f>
        <v>P. S. MIRACATU/SP</v>
      </c>
      <c r="F45" s="272" t="str">
        <f>VLOOKUP(G45,FORNECEDOR!$A$1:$B$10000,2,FALSE)</f>
        <v>00.394.460/0058-87</v>
      </c>
      <c r="G45" s="273" t="str">
        <f>CAZUL!E42</f>
        <v>SECRETARIA DA RECEITA FEDERAL DO BRASIL</v>
      </c>
      <c r="H45" s="274" t="str">
        <f>VLOOKUP(O45,DESPESAS!A$1:D$10000,2,FALSE)</f>
        <v>03.30</v>
      </c>
      <c r="I45" s="274" t="str">
        <f>VLOOKUP(O45,DESPESAS!A$1:D$10000,3,FALSE)</f>
        <v>IR SOBRE PRESTAÇÃO DE SERVIÇOS</v>
      </c>
      <c r="J45" s="275">
        <f>CAZUL!F42</f>
        <v>0</v>
      </c>
      <c r="K45" s="276">
        <f>CAZUL!G42</f>
        <v>-3757.53</v>
      </c>
      <c r="L45" s="275">
        <f t="shared" si="0"/>
        <v>-579278.06000000017</v>
      </c>
      <c r="M45" s="268" t="str">
        <f>CAZUL!I42</f>
        <v>P.S. MIRACATU (CC 51823-9)</v>
      </c>
      <c r="N45" s="277"/>
      <c r="O45" s="293" t="str">
        <f>CAZUL!C42</f>
        <v>RETENÇÃO - DARF 1708 - IRRF</v>
      </c>
    </row>
    <row r="46" spans="1:15" ht="20.100000000000001" customHeight="1">
      <c r="A46" s="384">
        <v>51602</v>
      </c>
      <c r="B46" s="268" t="str">
        <f>CAZUL!P43</f>
        <v>Boleto bancário</v>
      </c>
      <c r="C46" s="269" t="str">
        <f>CAZUL!D43</f>
        <v>IRRF NFS 193 - LABORCLIN</v>
      </c>
      <c r="D46" s="270" t="str">
        <f>CAZUL!N43</f>
        <v>16/05/2024</v>
      </c>
      <c r="E46" s="271" t="str">
        <f>INICIO!B$5</f>
        <v>P. S. MIRACATU/SP</v>
      </c>
      <c r="F46" s="272" t="str">
        <f>VLOOKUP(G46,FORNECEDOR!$A$1:$B$10000,2,FALSE)</f>
        <v>00.394.460/0058-87</v>
      </c>
      <c r="G46" s="273" t="str">
        <f>CAZUL!E43</f>
        <v>SECRETARIA DA RECEITA FEDERAL DO BRASIL</v>
      </c>
      <c r="H46" s="274" t="str">
        <f>VLOOKUP(O46,DESPESAS!A$1:D$10000,2,FALSE)</f>
        <v>03.30</v>
      </c>
      <c r="I46" s="274" t="str">
        <f>VLOOKUP(O46,DESPESAS!A$1:D$10000,3,FALSE)</f>
        <v>IR SOBRE PRESTAÇÃO DE SERVIÇOS</v>
      </c>
      <c r="J46" s="275">
        <f>CAZUL!F43</f>
        <v>0</v>
      </c>
      <c r="K46" s="276">
        <f>CAZUL!G43</f>
        <v>-540</v>
      </c>
      <c r="L46" s="275">
        <f t="shared" si="0"/>
        <v>-579818.06000000017</v>
      </c>
      <c r="M46" s="268" t="str">
        <f>CAZUL!I43</f>
        <v>P.S. MIRACATU (CC 51823-9)</v>
      </c>
      <c r="N46" s="277"/>
      <c r="O46" s="293" t="str">
        <f>CAZUL!C43</f>
        <v>RETENÇÃO - DARF 1708 - IRRF</v>
      </c>
    </row>
    <row r="47" spans="1:15" ht="20.100000000000001" customHeight="1">
      <c r="A47" s="384">
        <v>51602</v>
      </c>
      <c r="B47" s="268" t="str">
        <f>CAZUL!P44</f>
        <v>Boleto bancário</v>
      </c>
      <c r="C47" s="269" t="str">
        <f>CAZUL!D44</f>
        <v>IRRF NFS 225 - VITAI</v>
      </c>
      <c r="D47" s="270" t="str">
        <f>CAZUL!N44</f>
        <v>16/05/2024</v>
      </c>
      <c r="E47" s="271" t="str">
        <f>INICIO!B$5</f>
        <v>P. S. MIRACATU/SP</v>
      </c>
      <c r="F47" s="272" t="str">
        <f>VLOOKUP(G47,FORNECEDOR!$A$1:$B$10000,2,FALSE)</f>
        <v>00.394.460/0058-87</v>
      </c>
      <c r="G47" s="273" t="str">
        <f>CAZUL!E44</f>
        <v>SECRETARIA DA RECEITA FEDERAL DO BRASIL</v>
      </c>
      <c r="H47" s="274" t="str">
        <f>VLOOKUP(O47,DESPESAS!A$1:D$10000,2,FALSE)</f>
        <v>03.30</v>
      </c>
      <c r="I47" s="274" t="str">
        <f>VLOOKUP(O47,DESPESAS!A$1:D$10000,3,FALSE)</f>
        <v>IR SOBRE PRESTAÇÃO DE SERVIÇOS</v>
      </c>
      <c r="J47" s="275">
        <f>CAZUL!F44</f>
        <v>0</v>
      </c>
      <c r="K47" s="276">
        <f>CAZUL!G44</f>
        <v>-67.5</v>
      </c>
      <c r="L47" s="275">
        <f t="shared" si="0"/>
        <v>-579885.56000000017</v>
      </c>
      <c r="M47" s="268" t="str">
        <f>CAZUL!I44</f>
        <v>P.S. MIRACATU (CC 51823-9)</v>
      </c>
      <c r="N47" s="277"/>
      <c r="O47" s="293" t="str">
        <f>CAZUL!C44</f>
        <v>RETENÇÃO - DARF 1708 - IRRF</v>
      </c>
    </row>
    <row r="48" spans="1:15" ht="20.100000000000001" customHeight="1">
      <c r="A48" s="384">
        <v>51603</v>
      </c>
      <c r="B48" s="268" t="str">
        <f>CAZUL!P45</f>
        <v>Boleto bancário</v>
      </c>
      <c r="C48" s="269" t="str">
        <f>CAZUL!D45</f>
        <v>PIS/COFINS/CSLL NFS 36 - HME</v>
      </c>
      <c r="D48" s="270" t="str">
        <f>CAZUL!N45</f>
        <v>16/05/2024</v>
      </c>
      <c r="E48" s="271" t="str">
        <f>INICIO!B$5</f>
        <v>P. S. MIRACATU/SP</v>
      </c>
      <c r="F48" s="272" t="str">
        <f>VLOOKUP(G48,FORNECEDOR!$A$1:$B$10000,2,FALSE)</f>
        <v>00.394.460/0058-87</v>
      </c>
      <c r="G48" s="273" t="str">
        <f>CAZUL!E45</f>
        <v>SECRETARIA DA RECEITA FEDERAL DO BRASIL</v>
      </c>
      <c r="H48" s="274" t="str">
        <f>VLOOKUP(O48,DESPESAS!A$1:D$10000,2,FALSE)</f>
        <v>03.28</v>
      </c>
      <c r="I48" s="274" t="str">
        <f>VLOOKUP(O48,DESPESAS!A$1:D$10000,3,FALSE)</f>
        <v>PIS/COFINS/CSLL</v>
      </c>
      <c r="J48" s="275">
        <f>CAZUL!F45</f>
        <v>0</v>
      </c>
      <c r="K48" s="276">
        <f>CAZUL!G45</f>
        <v>-14810.91</v>
      </c>
      <c r="L48" s="275">
        <f t="shared" si="0"/>
        <v>-594696.4700000002</v>
      </c>
      <c r="M48" s="268" t="str">
        <f>CAZUL!I45</f>
        <v>P.S. MIRACATU (CC 51823-9)</v>
      </c>
      <c r="N48" s="277"/>
      <c r="O48" s="293" t="str">
        <f>CAZUL!C45</f>
        <v>RETENÇÃO - DARF 5952 - PIS/COFINS/CSLL</v>
      </c>
    </row>
    <row r="49" spans="1:15" ht="20.100000000000001" customHeight="1">
      <c r="A49" s="384">
        <v>51603</v>
      </c>
      <c r="B49" s="268" t="str">
        <f>CAZUL!P46</f>
        <v>Boleto bancário</v>
      </c>
      <c r="C49" s="269" t="str">
        <f>CAZUL!D46</f>
        <v>PIS/COFINS/CSLL NFS 193 - LABORCLIN</v>
      </c>
      <c r="D49" s="270" t="str">
        <f>CAZUL!N46</f>
        <v>16/05/2024</v>
      </c>
      <c r="E49" s="271" t="str">
        <f>INICIO!B$5</f>
        <v>P. S. MIRACATU/SP</v>
      </c>
      <c r="F49" s="272" t="str">
        <f>VLOOKUP(G49,FORNECEDOR!$A$1:$B$10000,2,FALSE)</f>
        <v>00.394.460/0058-87</v>
      </c>
      <c r="G49" s="273" t="str">
        <f>CAZUL!E46</f>
        <v>SECRETARIA DA RECEITA FEDERAL DO BRASIL</v>
      </c>
      <c r="H49" s="274" t="str">
        <f>VLOOKUP(O49,DESPESAS!A$1:D$10000,2,FALSE)</f>
        <v>03.28</v>
      </c>
      <c r="I49" s="274" t="str">
        <f>VLOOKUP(O49,DESPESAS!A$1:D$10000,3,FALSE)</f>
        <v>PIS/COFINS/CSLL</v>
      </c>
      <c r="J49" s="275">
        <f>CAZUL!F46</f>
        <v>0</v>
      </c>
      <c r="K49" s="276">
        <f>CAZUL!G46</f>
        <v>-1674</v>
      </c>
      <c r="L49" s="275">
        <f t="shared" si="0"/>
        <v>-596370.4700000002</v>
      </c>
      <c r="M49" s="268" t="str">
        <f>CAZUL!I46</f>
        <v>P.S. MIRACATU (CC 51823-9)</v>
      </c>
      <c r="N49" s="277"/>
      <c r="O49" s="293" t="str">
        <f>CAZUL!C46</f>
        <v>RETENÇÃO - DARF 5952 - PIS/COFINS/CSLL</v>
      </c>
    </row>
    <row r="50" spans="1:15" ht="20.100000000000001" customHeight="1">
      <c r="A50" s="384">
        <v>51603</v>
      </c>
      <c r="B50" s="268" t="str">
        <f>CAZUL!P47</f>
        <v>Boleto bancário</v>
      </c>
      <c r="C50" s="269" t="str">
        <f>CAZUL!D47</f>
        <v>PIS/COFINS/CSLL NFS 225 - VITAI</v>
      </c>
      <c r="D50" s="270" t="str">
        <f>CAZUL!N47</f>
        <v>16/05/2024</v>
      </c>
      <c r="E50" s="271" t="str">
        <f>INICIO!B$5</f>
        <v>P. S. MIRACATU/SP</v>
      </c>
      <c r="F50" s="272" t="str">
        <f>VLOOKUP(G50,FORNECEDOR!$A$1:$B$10000,2,FALSE)</f>
        <v>00.394.460/0058-87</v>
      </c>
      <c r="G50" s="273" t="str">
        <f>CAZUL!E47</f>
        <v>SECRETARIA DA RECEITA FEDERAL DO BRASIL</v>
      </c>
      <c r="H50" s="274" t="str">
        <f>VLOOKUP(O50,DESPESAS!A$1:D$10000,2,FALSE)</f>
        <v>03.28</v>
      </c>
      <c r="I50" s="274" t="str">
        <f>VLOOKUP(O50,DESPESAS!A$1:D$10000,3,FALSE)</f>
        <v>PIS/COFINS/CSLL</v>
      </c>
      <c r="J50" s="275">
        <f>CAZUL!F47</f>
        <v>0</v>
      </c>
      <c r="K50" s="276">
        <f>CAZUL!G47</f>
        <v>-209.25</v>
      </c>
      <c r="L50" s="275">
        <f t="shared" si="0"/>
        <v>-596579.7200000002</v>
      </c>
      <c r="M50" s="268" t="str">
        <f>CAZUL!I47</f>
        <v>P.S. MIRACATU (CC 51823-9)</v>
      </c>
      <c r="N50" s="277"/>
      <c r="O50" s="293" t="str">
        <f>CAZUL!C47</f>
        <v>RETENÇÃO - DARF 5952 - PIS/COFINS/CSLL</v>
      </c>
    </row>
    <row r="51" spans="1:15" ht="20.100000000000001" customHeight="1">
      <c r="A51" s="384">
        <v>51603</v>
      </c>
      <c r="B51" s="268" t="str">
        <f>CAZUL!P48</f>
        <v>Boleto bancário</v>
      </c>
      <c r="C51" s="269" t="str">
        <f>CAZUL!D48</f>
        <v>PIS/COFINS/CSLL NFS 108579 - SAPRA</v>
      </c>
      <c r="D51" s="270" t="str">
        <f>CAZUL!N48</f>
        <v>16/05/2024</v>
      </c>
      <c r="E51" s="271" t="str">
        <f>INICIO!B$5</f>
        <v>P. S. MIRACATU/SP</v>
      </c>
      <c r="F51" s="272" t="str">
        <f>VLOOKUP(G51,FORNECEDOR!$A$1:$B$10000,2,FALSE)</f>
        <v>00.394.460/0058-87</v>
      </c>
      <c r="G51" s="273" t="str">
        <f>CAZUL!E48</f>
        <v>SECRETARIA DA RECEITA FEDERAL DO BRASIL</v>
      </c>
      <c r="H51" s="274" t="str">
        <f>VLOOKUP(O51,DESPESAS!A$1:D$10000,2,FALSE)</f>
        <v>03.28</v>
      </c>
      <c r="I51" s="274" t="str">
        <f>VLOOKUP(O51,DESPESAS!A$1:D$10000,3,FALSE)</f>
        <v>PIS/COFINS/CSLL</v>
      </c>
      <c r="J51" s="275">
        <f>CAZUL!F48</f>
        <v>0</v>
      </c>
      <c r="K51" s="276">
        <f>CAZUL!G48</f>
        <v>-22.91</v>
      </c>
      <c r="L51" s="275">
        <f t="shared" si="0"/>
        <v>-596602.63000000024</v>
      </c>
      <c r="M51" s="268" t="str">
        <f>CAZUL!I48</f>
        <v>P.S. MIRACATU (CC 51823-9)</v>
      </c>
      <c r="N51" s="277"/>
      <c r="O51" s="293" t="str">
        <f>CAZUL!C48</f>
        <v>RETENÇÃO - DARF 5952 - PIS/COFINS/CSLL</v>
      </c>
    </row>
    <row r="52" spans="1:15" ht="20.100000000000001" customHeight="1">
      <c r="A52" s="384">
        <v>551523000051549</v>
      </c>
      <c r="B52" s="268" t="str">
        <f>CAZUL!P49</f>
        <v>Transferência bancária</v>
      </c>
      <c r="C52" s="269" t="str">
        <f>CAZUL!D49</f>
        <v>DEVOLUÇÃO FGTS S/ FOLHA COMP. 04/2024</v>
      </c>
      <c r="D52" s="270" t="str">
        <f>CAZUL!N49</f>
        <v>16/05/2024</v>
      </c>
      <c r="E52" s="271" t="str">
        <f>INICIO!B$5</f>
        <v>P. S. MIRACATU/SP</v>
      </c>
      <c r="F52" s="272" t="str">
        <f>VLOOKUP(G52,FORNECEDOR!$A$1:$B$10000,2,FALSE)</f>
        <v>12.955.134/0001-45</v>
      </c>
      <c r="G52" s="273" t="str">
        <f>CAZUL!E49</f>
        <v>INSTITUTO DIVA ALVES DO BRASIL</v>
      </c>
      <c r="H52" s="274" t="str">
        <f>VLOOKUP(O52,DESPESAS!A$1:D$10000,2,FALSE)</f>
        <v>01.05</v>
      </c>
      <c r="I52" s="274" t="str">
        <f>VLOOKUP(O52,DESPESAS!A$1:D$10000,3,FALSE)</f>
        <v>ENCARGOS</v>
      </c>
      <c r="J52" s="275">
        <f>CAZUL!F49</f>
        <v>0</v>
      </c>
      <c r="K52" s="276">
        <f>CAZUL!G49</f>
        <v>-18144.75</v>
      </c>
      <c r="L52" s="275">
        <f t="shared" si="0"/>
        <v>-614747.38000000024</v>
      </c>
      <c r="M52" s="268" t="str">
        <f>CAZUL!I49</f>
        <v>P.S. MIRACATU (CC 51823-9)</v>
      </c>
      <c r="N52" s="277"/>
      <c r="O52" s="293" t="str">
        <f>CAZUL!C49</f>
        <v>FGTS e MULTA DE FGTS</v>
      </c>
    </row>
    <row r="53" spans="1:15" ht="20.100000000000001" customHeight="1">
      <c r="A53" s="384">
        <v>551523000051549</v>
      </c>
      <c r="B53" s="268" t="str">
        <f>CAZUL!P50</f>
        <v>Transferência bancária</v>
      </c>
      <c r="C53" s="269" t="str">
        <f>CAZUL!D50</f>
        <v>DEVOLUÇÃO FGTS S/ FÉRIAS COMP. 04/2024</v>
      </c>
      <c r="D53" s="270" t="str">
        <f>CAZUL!N50</f>
        <v>16/05/2024</v>
      </c>
      <c r="E53" s="271" t="str">
        <f>INICIO!B$5</f>
        <v>P. S. MIRACATU/SP</v>
      </c>
      <c r="F53" s="272" t="str">
        <f>VLOOKUP(G53,FORNECEDOR!$A$1:$B$10000,2,FALSE)</f>
        <v>12.955.134/0001-45</v>
      </c>
      <c r="G53" s="273" t="str">
        <f>CAZUL!E50</f>
        <v>INSTITUTO DIVA ALVES DO BRASIL</v>
      </c>
      <c r="H53" s="274" t="str">
        <f>VLOOKUP(O53,DESPESAS!A$1:D$10000,2,FALSE)</f>
        <v>01.05</v>
      </c>
      <c r="I53" s="274" t="str">
        <f>VLOOKUP(O53,DESPESAS!A$1:D$10000,3,FALSE)</f>
        <v>ENCARGOS</v>
      </c>
      <c r="J53" s="275">
        <f>CAZUL!F50</f>
        <v>0</v>
      </c>
      <c r="K53" s="276">
        <f>CAZUL!G50</f>
        <v>-543.11</v>
      </c>
      <c r="L53" s="275">
        <f t="shared" si="0"/>
        <v>-615290.49000000022</v>
      </c>
      <c r="M53" s="268" t="str">
        <f>CAZUL!I50</f>
        <v>P.S. MIRACATU (CC 51823-9)</v>
      </c>
      <c r="N53" s="277"/>
      <c r="O53" s="293" t="str">
        <f>CAZUL!C50</f>
        <v>FGTS e MULTA DE FGTS</v>
      </c>
    </row>
    <row r="54" spans="1:15" ht="20.100000000000001" customHeight="1">
      <c r="A54" s="384">
        <v>551523000051549</v>
      </c>
      <c r="B54" s="268" t="str">
        <f>CAZUL!P51</f>
        <v>Transferência bancária</v>
      </c>
      <c r="C54" s="269" t="str">
        <f>CAZUL!D51</f>
        <v>DEVOLUÇÃO FGTS S/ RESCISÕES COMP. 04/2024</v>
      </c>
      <c r="D54" s="270" t="str">
        <f>CAZUL!N51</f>
        <v>16/05/2024</v>
      </c>
      <c r="E54" s="271" t="str">
        <f>INICIO!B$5</f>
        <v>P. S. MIRACATU/SP</v>
      </c>
      <c r="F54" s="272" t="str">
        <f>VLOOKUP(G54,FORNECEDOR!$A$1:$B$10000,2,FALSE)</f>
        <v>12.955.134/0001-45</v>
      </c>
      <c r="G54" s="273" t="str">
        <f>CAZUL!E51</f>
        <v>INSTITUTO DIVA ALVES DO BRASIL</v>
      </c>
      <c r="H54" s="274" t="str">
        <f>VLOOKUP(O54,DESPESAS!A$1:D$10000,2,FALSE)</f>
        <v>01.05</v>
      </c>
      <c r="I54" s="274" t="str">
        <f>VLOOKUP(O54,DESPESAS!A$1:D$10000,3,FALSE)</f>
        <v>ENCARGOS</v>
      </c>
      <c r="J54" s="275">
        <f>CAZUL!F51</f>
        <v>0</v>
      </c>
      <c r="K54" s="276">
        <f>CAZUL!G51</f>
        <v>-18.600000000000001</v>
      </c>
      <c r="L54" s="275">
        <f t="shared" si="0"/>
        <v>-615309.0900000002</v>
      </c>
      <c r="M54" s="268" t="str">
        <f>CAZUL!I51</f>
        <v>P.S. MIRACATU (CC 51823-9)</v>
      </c>
      <c r="N54" s="277"/>
      <c r="O54" s="293" t="str">
        <f>CAZUL!C51</f>
        <v>FGTS e MULTA DE FGTS</v>
      </c>
    </row>
    <row r="55" spans="1:15" ht="20.100000000000001" customHeight="1">
      <c r="A55" s="384">
        <v>551523000051549</v>
      </c>
      <c r="B55" s="268" t="str">
        <f>CAZUL!P52</f>
        <v>Transferência bancária</v>
      </c>
      <c r="C55" s="269" t="str">
        <f>CAZUL!D52</f>
        <v>DEVOLUÇÃO INSS S/ FOLHA COMP. 04/2024</v>
      </c>
      <c r="D55" s="270" t="str">
        <f>CAZUL!N52</f>
        <v>16/05/2024</v>
      </c>
      <c r="E55" s="271" t="str">
        <f>INICIO!B$5</f>
        <v>P. S. MIRACATU/SP</v>
      </c>
      <c r="F55" s="272" t="str">
        <f>VLOOKUP(G55,FORNECEDOR!$A$1:$B$10000,2,FALSE)</f>
        <v>12.955.134/0001-45</v>
      </c>
      <c r="G55" s="273" t="str">
        <f>CAZUL!E52</f>
        <v>INSTITUTO DIVA ALVES DO BRASIL</v>
      </c>
      <c r="H55" s="274" t="str">
        <f>VLOOKUP(O55,DESPESAS!A$1:D$10000,2,FALSE)</f>
        <v>01.05</v>
      </c>
      <c r="I55" s="274" t="str">
        <f>VLOOKUP(O55,DESPESAS!A$1:D$10000,3,FALSE)</f>
        <v>ENCARGOS</v>
      </c>
      <c r="J55" s="275">
        <f>CAZUL!F52</f>
        <v>0</v>
      </c>
      <c r="K55" s="276">
        <f>CAZUL!G52</f>
        <v>-21767.84</v>
      </c>
      <c r="L55" s="275">
        <f t="shared" si="0"/>
        <v>-637076.93000000017</v>
      </c>
      <c r="M55" s="268" t="str">
        <f>CAZUL!I52</f>
        <v>P.S. MIRACATU (CC 51823-9)</v>
      </c>
      <c r="N55" s="277"/>
      <c r="O55" s="293" t="str">
        <f>CAZUL!C52</f>
        <v>INSS SOBRE SALARIOS - GPS</v>
      </c>
    </row>
    <row r="56" spans="1:15" ht="20.100000000000001" customHeight="1">
      <c r="A56" s="384">
        <v>551523000051549</v>
      </c>
      <c r="B56" s="268" t="str">
        <f>CAZUL!P53</f>
        <v>Transferência bancária</v>
      </c>
      <c r="C56" s="269" t="str">
        <f>CAZUL!D53</f>
        <v>DEVOLUÇÃO INSS S/ FÉRIAS COMP. 04/2024</v>
      </c>
      <c r="D56" s="270" t="str">
        <f>CAZUL!N53</f>
        <v>16/05/2024</v>
      </c>
      <c r="E56" s="271" t="str">
        <f>INICIO!B$5</f>
        <v>P. S. MIRACATU/SP</v>
      </c>
      <c r="F56" s="272" t="str">
        <f>VLOOKUP(G56,FORNECEDOR!$A$1:$B$10000,2,FALSE)</f>
        <v>12.955.134/0001-45</v>
      </c>
      <c r="G56" s="273" t="str">
        <f>CAZUL!E53</f>
        <v>INSTITUTO DIVA ALVES DO BRASIL</v>
      </c>
      <c r="H56" s="274" t="str">
        <f>VLOOKUP(O56,DESPESAS!A$1:D$10000,2,FALSE)</f>
        <v>01.05</v>
      </c>
      <c r="I56" s="274" t="str">
        <f>VLOOKUP(O56,DESPESAS!A$1:D$10000,3,FALSE)</f>
        <v>ENCARGOS</v>
      </c>
      <c r="J56" s="275">
        <f>CAZUL!F53</f>
        <v>0</v>
      </c>
      <c r="K56" s="276">
        <f>CAZUL!G53</f>
        <v>-801.6</v>
      </c>
      <c r="L56" s="275">
        <f t="shared" si="0"/>
        <v>-637878.53000000014</v>
      </c>
      <c r="M56" s="268" t="str">
        <f>CAZUL!I53</f>
        <v>P.S. MIRACATU (CC 51823-9)</v>
      </c>
      <c r="N56" s="277"/>
      <c r="O56" s="293" t="str">
        <f>CAZUL!C53</f>
        <v>INSS SOBRE SALARIOS - GPS</v>
      </c>
    </row>
    <row r="57" spans="1:15" ht="20.100000000000001" customHeight="1">
      <c r="A57" s="384">
        <v>551523000051549</v>
      </c>
      <c r="B57" s="268" t="str">
        <f>CAZUL!P54</f>
        <v>Transferência bancária</v>
      </c>
      <c r="C57" s="269" t="str">
        <f>CAZUL!D54</f>
        <v>DEVOLUÇÃO INSS S/ RESCISÕES COMP. 04/2024</v>
      </c>
      <c r="D57" s="270" t="str">
        <f>CAZUL!N54</f>
        <v>16/05/2024</v>
      </c>
      <c r="E57" s="271" t="str">
        <f>INICIO!B$5</f>
        <v>P. S. MIRACATU/SP</v>
      </c>
      <c r="F57" s="272" t="str">
        <f>VLOOKUP(G57,FORNECEDOR!$A$1:$B$10000,2,FALSE)</f>
        <v>12.955.134/0001-45</v>
      </c>
      <c r="G57" s="273" t="str">
        <f>CAZUL!E54</f>
        <v>INSTITUTO DIVA ALVES DO BRASIL</v>
      </c>
      <c r="H57" s="274" t="str">
        <f>VLOOKUP(O57,DESPESAS!A$1:D$10000,2,FALSE)</f>
        <v>01.05</v>
      </c>
      <c r="I57" s="274" t="str">
        <f>VLOOKUP(O57,DESPESAS!A$1:D$10000,3,FALSE)</f>
        <v>ENCARGOS</v>
      </c>
      <c r="J57" s="275">
        <f>CAZUL!F54</f>
        <v>0</v>
      </c>
      <c r="K57" s="276">
        <f>CAZUL!G54</f>
        <v>-17.440000000000001</v>
      </c>
      <c r="L57" s="275">
        <f t="shared" si="0"/>
        <v>-637895.97000000009</v>
      </c>
      <c r="M57" s="268" t="str">
        <f>CAZUL!I54</f>
        <v>P.S. MIRACATU (CC 51823-9)</v>
      </c>
      <c r="N57" s="277"/>
      <c r="O57" s="293" t="str">
        <f>CAZUL!C54</f>
        <v>INSS SOBRE SALARIOS - GPS</v>
      </c>
    </row>
    <row r="58" spans="1:15" ht="20.100000000000001" customHeight="1">
      <c r="A58" s="384">
        <v>51604</v>
      </c>
      <c r="B58" s="268" t="str">
        <f>CAZUL!P55</f>
        <v>Boleto bancário</v>
      </c>
      <c r="C58" s="269" t="str">
        <f>CAZUL!D55</f>
        <v>IRRF S/ SALÁRIOS COMP. 04/2024</v>
      </c>
      <c r="D58" s="270" t="str">
        <f>CAZUL!N55</f>
        <v>16/05/2024</v>
      </c>
      <c r="E58" s="271" t="str">
        <f>INICIO!B$5</f>
        <v>P. S. MIRACATU/SP</v>
      </c>
      <c r="F58" s="272" t="str">
        <f>VLOOKUP(G58,FORNECEDOR!$A$1:$B$10000,2,FALSE)</f>
        <v>00.394.460/0058-87</v>
      </c>
      <c r="G58" s="273" t="str">
        <f>CAZUL!E55</f>
        <v>SECRETARIA DA RECEITA FEDERAL DO BRASIL</v>
      </c>
      <c r="H58" s="274" t="str">
        <f>VLOOKUP(O58,DESPESAS!A$1:D$10000,2,FALSE)</f>
        <v>01.05</v>
      </c>
      <c r="I58" s="274" t="str">
        <f>VLOOKUP(O58,DESPESAS!A$1:D$10000,3,FALSE)</f>
        <v>ENCARGOS</v>
      </c>
      <c r="J58" s="275">
        <f>CAZUL!F55</f>
        <v>0</v>
      </c>
      <c r="K58" s="276">
        <f>CAZUL!G55</f>
        <v>-2603.8000000000002</v>
      </c>
      <c r="L58" s="275">
        <f t="shared" si="0"/>
        <v>-640499.77000000014</v>
      </c>
      <c r="M58" s="268" t="str">
        <f>CAZUL!I55</f>
        <v>P.S. MIRACATU (CC 51823-9)</v>
      </c>
      <c r="N58" s="277"/>
      <c r="O58" s="293" t="str">
        <f>CAZUL!C55</f>
        <v>IRRF S/ SALARIOS - DARF 0561</v>
      </c>
    </row>
    <row r="59" spans="1:15" ht="20.100000000000001" customHeight="1">
      <c r="A59" s="384">
        <v>51604</v>
      </c>
      <c r="B59" s="268" t="str">
        <f>CAZUL!P56</f>
        <v>Boleto bancário</v>
      </c>
      <c r="C59" s="269" t="str">
        <f>CAZUL!D56</f>
        <v>IRRF S/ FÉRIAS COMP. 04/2024</v>
      </c>
      <c r="D59" s="270" t="str">
        <f>CAZUL!N56</f>
        <v>16/05/2024</v>
      </c>
      <c r="E59" s="271" t="str">
        <f>INICIO!B$5</f>
        <v>P. S. MIRACATU/SP</v>
      </c>
      <c r="F59" s="272" t="str">
        <f>VLOOKUP(G59,FORNECEDOR!$A$1:$B$10000,2,FALSE)</f>
        <v>00.394.460/0058-87</v>
      </c>
      <c r="G59" s="273" t="str">
        <f>CAZUL!E56</f>
        <v>SECRETARIA DA RECEITA FEDERAL DO BRASIL</v>
      </c>
      <c r="H59" s="274" t="str">
        <f>VLOOKUP(O59,DESPESAS!A$1:D$10000,2,FALSE)</f>
        <v>01.05</v>
      </c>
      <c r="I59" s="274" t="str">
        <f>VLOOKUP(O59,DESPESAS!A$1:D$10000,3,FALSE)</f>
        <v>ENCARGOS</v>
      </c>
      <c r="J59" s="275">
        <f>CAZUL!F56</f>
        <v>0</v>
      </c>
      <c r="K59" s="276">
        <f>CAZUL!G56</f>
        <v>-15.12</v>
      </c>
      <c r="L59" s="275">
        <f t="shared" si="0"/>
        <v>-640514.89000000013</v>
      </c>
      <c r="M59" s="268" t="str">
        <f>CAZUL!I56</f>
        <v>P.S. MIRACATU (CC 51823-9)</v>
      </c>
      <c r="N59" s="277"/>
      <c r="O59" s="293" t="str">
        <f>CAZUL!C56</f>
        <v>IRRF S/ SALARIOS - DARF 0561</v>
      </c>
    </row>
    <row r="60" spans="1:15" ht="20.100000000000001" customHeight="1">
      <c r="A60" s="384">
        <v>552302000021127</v>
      </c>
      <c r="B60" s="268" t="str">
        <f>CAZUL!P57</f>
        <v>Transferência bancária</v>
      </c>
      <c r="C60" s="269" t="str">
        <f>CAZUL!D57</f>
        <v>FÉRIAS</v>
      </c>
      <c r="D60" s="270" t="str">
        <f>CAZUL!N57</f>
        <v>16/05/2024</v>
      </c>
      <c r="E60" s="271" t="str">
        <f>INICIO!B$5</f>
        <v>P. S. MIRACATU/SP</v>
      </c>
      <c r="F60" s="272" t="str">
        <f>VLOOKUP(G60,FORNECEDOR!$A$1:$B$10000,2,FALSE)</f>
        <v>267.718.728-07</v>
      </c>
      <c r="G60" s="273" t="str">
        <f>CAZUL!E57</f>
        <v>WILLIAN ROQUE RODRIGUES</v>
      </c>
      <c r="H60" s="274" t="str">
        <f>VLOOKUP(O60,DESPESAS!A$1:D$10000,2,FALSE)</f>
        <v>01.04</v>
      </c>
      <c r="I60" s="274" t="str">
        <f>VLOOKUP(O60,DESPESAS!A$1:D$10000,3,FALSE)</f>
        <v>FERIAS</v>
      </c>
      <c r="J60" s="275">
        <f>CAZUL!F57</f>
        <v>0</v>
      </c>
      <c r="K60" s="276">
        <f>CAZUL!G57</f>
        <v>-2643.12</v>
      </c>
      <c r="L60" s="275">
        <f t="shared" si="0"/>
        <v>-643158.01000000013</v>
      </c>
      <c r="M60" s="268" t="str">
        <f>CAZUL!I57</f>
        <v>P.S. MIRACATU (CC 51823-9)</v>
      </c>
      <c r="N60" s="277"/>
      <c r="O60" s="293" t="str">
        <f>CAZUL!C57</f>
        <v>FERIAS</v>
      </c>
    </row>
    <row r="61" spans="1:15" ht="20.100000000000001" customHeight="1">
      <c r="A61" s="384">
        <v>552302000024820</v>
      </c>
      <c r="B61" s="268" t="str">
        <f>CAZUL!P58</f>
        <v>Transferência bancária</v>
      </c>
      <c r="C61" s="269" t="str">
        <f>CAZUL!D58</f>
        <v>FÉRIAS</v>
      </c>
      <c r="D61" s="270" t="str">
        <f>CAZUL!N58</f>
        <v>16/05/2024</v>
      </c>
      <c r="E61" s="271" t="str">
        <f>INICIO!B$5</f>
        <v>P. S. MIRACATU/SP</v>
      </c>
      <c r="F61" s="272" t="str">
        <f>VLOOKUP(G61,FORNECEDOR!$A$1:$B$10000,2,FALSE)</f>
        <v>501.524.608-02</v>
      </c>
      <c r="G61" s="273" t="str">
        <f>CAZUL!E58</f>
        <v>ERICA CAMARINHO DA SILVA</v>
      </c>
      <c r="H61" s="274" t="str">
        <f>VLOOKUP(O61,DESPESAS!A$1:D$10000,2,FALSE)</f>
        <v>01.04</v>
      </c>
      <c r="I61" s="274" t="str">
        <f>VLOOKUP(O61,DESPESAS!A$1:D$10000,3,FALSE)</f>
        <v>FERIAS</v>
      </c>
      <c r="J61" s="275">
        <f>CAZUL!F58</f>
        <v>0</v>
      </c>
      <c r="K61" s="276">
        <f>CAZUL!G58</f>
        <v>-1062.79</v>
      </c>
      <c r="L61" s="275">
        <f t="shared" si="0"/>
        <v>-644220.80000000016</v>
      </c>
      <c r="M61" s="268" t="str">
        <f>CAZUL!I58</f>
        <v>P.S. MIRACATU (CC 51823-9)</v>
      </c>
      <c r="N61" s="277"/>
      <c r="O61" s="293" t="str">
        <f>CAZUL!C58</f>
        <v>FERIAS</v>
      </c>
    </row>
    <row r="62" spans="1:15" ht="20.100000000000001" customHeight="1">
      <c r="A62" s="384">
        <v>550492000032257</v>
      </c>
      <c r="B62" s="268" t="str">
        <f>CAZUL!P59</f>
        <v>Transferência bancária</v>
      </c>
      <c r="C62" s="269" t="str">
        <f>CAZUL!D59</f>
        <v>NF 3334</v>
      </c>
      <c r="D62" s="270" t="str">
        <f>CAZUL!N59</f>
        <v>16/05/2024</v>
      </c>
      <c r="E62" s="271" t="str">
        <f>INICIO!B$5</f>
        <v>P. S. MIRACATU/SP</v>
      </c>
      <c r="F62" s="272" t="str">
        <f>VLOOKUP(G62,FORNECEDOR!$A$1:$B$10000,2,FALSE)</f>
        <v>27.432.030/0001-23</v>
      </c>
      <c r="G62" s="273" t="str">
        <f>CAZUL!E59</f>
        <v>VALLEMED</v>
      </c>
      <c r="H62" s="274" t="str">
        <f>VLOOKUP(O62,DESPESAS!A$1:D$10000,2,FALSE)</f>
        <v>02.07</v>
      </c>
      <c r="I62" s="274" t="str">
        <f>VLOOKUP(O62,DESPESAS!A$1:D$10000,3,FALSE)</f>
        <v>MATERIAIS DE ESCRITORIO</v>
      </c>
      <c r="J62" s="275">
        <f>CAZUL!F59</f>
        <v>0</v>
      </c>
      <c r="K62" s="276">
        <f>CAZUL!G59</f>
        <v>-450</v>
      </c>
      <c r="L62" s="275">
        <f t="shared" si="0"/>
        <v>-644670.80000000016</v>
      </c>
      <c r="M62" s="268" t="str">
        <f>CAZUL!I59</f>
        <v>P.S. MIRACATU (CC 51823-9)</v>
      </c>
      <c r="N62" s="277"/>
      <c r="O62" s="293" t="str">
        <f>CAZUL!C59</f>
        <v>MATERIAIS DE ESCRITORIO</v>
      </c>
    </row>
    <row r="63" spans="1:15" ht="20.100000000000001" customHeight="1">
      <c r="A63" s="384">
        <v>51608</v>
      </c>
      <c r="B63" s="268" t="str">
        <f>CAZUL!P60</f>
        <v>Transferência bancária</v>
      </c>
      <c r="C63" s="269" t="str">
        <f>CAZUL!D60</f>
        <v>NF 2796</v>
      </c>
      <c r="D63" s="270" t="str">
        <f>CAZUL!N60</f>
        <v>16/05/2024</v>
      </c>
      <c r="E63" s="271" t="str">
        <f>INICIO!B$5</f>
        <v>P. S. MIRACATU/SP</v>
      </c>
      <c r="F63" s="272" t="str">
        <f>VLOOKUP(G63,FORNECEDOR!$A$1:$B$10000,2,FALSE)</f>
        <v>31.609.313/0001-75</v>
      </c>
      <c r="G63" s="273" t="str">
        <f>CAZUL!E60</f>
        <v>B.S.B. FAULA COMERCIO DE GAS</v>
      </c>
      <c r="H63" s="274" t="str">
        <f>VLOOKUP(O63,DESPESAS!A$1:D$10000,2,FALSE)</f>
        <v>03.15</v>
      </c>
      <c r="I63" s="274" t="str">
        <f>VLOOKUP(O63,DESPESAS!A$1:D$10000,3,FALSE)</f>
        <v>GAS NATURAL</v>
      </c>
      <c r="J63" s="275">
        <f>CAZUL!F60</f>
        <v>0</v>
      </c>
      <c r="K63" s="276">
        <f>CAZUL!G60</f>
        <v>-610</v>
      </c>
      <c r="L63" s="275">
        <f t="shared" si="0"/>
        <v>-645280.80000000016</v>
      </c>
      <c r="M63" s="268" t="str">
        <f>CAZUL!I60</f>
        <v>P.S. MIRACATU (CC 51823-9)</v>
      </c>
      <c r="N63" s="277"/>
      <c r="O63" s="293" t="str">
        <f>CAZUL!C60</f>
        <v>GÁS DE COZINHA</v>
      </c>
    </row>
    <row r="64" spans="1:15" ht="20.100000000000001" customHeight="1">
      <c r="A64" s="384">
        <v>51607</v>
      </c>
      <c r="B64" s="268" t="str">
        <f>CAZUL!P61</f>
        <v>Transferência bancária</v>
      </c>
      <c r="C64" s="269" t="str">
        <f>CAZUL!D61</f>
        <v>FUNDO FIXO COMP. 05/2024 (ANTECIPADO POR LIMITE EXCEDIDO)</v>
      </c>
      <c r="D64" s="270" t="str">
        <f>CAZUL!N61</f>
        <v>16/05/2024</v>
      </c>
      <c r="E64" s="271" t="str">
        <f>INICIO!B$5</f>
        <v>P. S. MIRACATU/SP</v>
      </c>
      <c r="F64" s="272" t="str">
        <f>VLOOKUP(G64,FORNECEDOR!$A$1:$B$10000,2,FALSE)</f>
        <v>330.815.608-37</v>
      </c>
      <c r="G64" s="273" t="str">
        <f>CAZUL!E61</f>
        <v>RODRIGO LIMA DO NASCIMENTO</v>
      </c>
      <c r="H64" s="274" t="str">
        <f>VLOOKUP(O64,DESPESAS!A$1:D$10000,2,FALSE)</f>
        <v>03.31</v>
      </c>
      <c r="I64" s="274" t="str">
        <f>VLOOKUP(O64,DESPESAS!A$1:D$10000,3,FALSE)</f>
        <v>FUNDO FIXO</v>
      </c>
      <c r="J64" s="275">
        <f>CAZUL!F61</f>
        <v>0</v>
      </c>
      <c r="K64" s="276">
        <f>CAZUL!G61</f>
        <v>-966.8</v>
      </c>
      <c r="L64" s="275">
        <f t="shared" si="0"/>
        <v>-646247.60000000021</v>
      </c>
      <c r="M64" s="268" t="str">
        <f>CAZUL!I61</f>
        <v>P.S. MIRACATU (CC 51823-9)</v>
      </c>
      <c r="N64" s="277"/>
      <c r="O64" s="293" t="str">
        <f>CAZUL!C61</f>
        <v>FUNDO FIXO</v>
      </c>
    </row>
    <row r="65" spans="1:15" ht="20.100000000000001" customHeight="1">
      <c r="A65" s="384">
        <v>51609</v>
      </c>
      <c r="B65" s="268" t="str">
        <f>CAZUL!P62</f>
        <v>Pagamento instantâneo</v>
      </c>
      <c r="C65" s="269" t="str">
        <f>CAZUL!D62</f>
        <v>NF 12044</v>
      </c>
      <c r="D65" s="270" t="str">
        <f>CAZUL!N62</f>
        <v>16/05/2024</v>
      </c>
      <c r="E65" s="271" t="str">
        <f>INICIO!B$5</f>
        <v>P. S. MIRACATU/SP</v>
      </c>
      <c r="F65" s="272" t="str">
        <f>VLOOKUP(G65,FORNECEDOR!$A$1:$B$10000,2,FALSE)</f>
        <v>30.461.442/0001-04</v>
      </c>
      <c r="G65" s="273" t="str">
        <f>CAZUL!E62</f>
        <v>PRECISION COMERCIAL DISTRIBUIDORA DE PRODUTOS MEDICO HOSPITALARES LTDA</v>
      </c>
      <c r="H65" s="274" t="str">
        <f>VLOOKUP(O65,DESPESAS!A$1:D$10000,2,FALSE)</f>
        <v>02.01</v>
      </c>
      <c r="I65" s="274" t="str">
        <f>VLOOKUP(O65,DESPESAS!A$1:D$10000,3,FALSE)</f>
        <v>MEDICAMENTOS</v>
      </c>
      <c r="J65" s="275">
        <f>CAZUL!F62</f>
        <v>0</v>
      </c>
      <c r="K65" s="276">
        <f>CAZUL!G62</f>
        <v>-4438.93</v>
      </c>
      <c r="L65" s="275">
        <f t="shared" si="0"/>
        <v>-650686.53000000026</v>
      </c>
      <c r="M65" s="268" t="str">
        <f>CAZUL!I62</f>
        <v>P.S. MIRACATU (CC 51823-9)</v>
      </c>
      <c r="N65" s="277"/>
      <c r="O65" s="293" t="str">
        <f>CAZUL!C62</f>
        <v>MEDICAMENTOS</v>
      </c>
    </row>
    <row r="66" spans="1:15" ht="20.100000000000001" customHeight="1">
      <c r="A66" s="384">
        <v>51610</v>
      </c>
      <c r="B66" s="268" t="str">
        <f>CAZUL!P63</f>
        <v>Pagamento instantâneo</v>
      </c>
      <c r="C66" s="269" t="str">
        <f>CAZUL!D63</f>
        <v>NF 12060</v>
      </c>
      <c r="D66" s="270" t="str">
        <f>CAZUL!N63</f>
        <v>16/05/2024</v>
      </c>
      <c r="E66" s="271" t="str">
        <f>INICIO!B$5</f>
        <v>P. S. MIRACATU/SP</v>
      </c>
      <c r="F66" s="272" t="str">
        <f>VLOOKUP(G66,FORNECEDOR!$A$1:$B$10000,2,FALSE)</f>
        <v>30.461.442/0001-04</v>
      </c>
      <c r="G66" s="273" t="str">
        <f>CAZUL!E63</f>
        <v>PRECISION COMERCIAL DISTRIBUIDORA DE PRODUTOS MEDICO HOSPITALARES LTDA</v>
      </c>
      <c r="H66" s="274" t="str">
        <f>VLOOKUP(O66,DESPESAS!A$1:D$10000,2,FALSE)</f>
        <v>02.01</v>
      </c>
      <c r="I66" s="274" t="str">
        <f>VLOOKUP(O66,DESPESAS!A$1:D$10000,3,FALSE)</f>
        <v>MEDICAMENTOS</v>
      </c>
      <c r="J66" s="275">
        <f>CAZUL!F63</f>
        <v>0</v>
      </c>
      <c r="K66" s="276">
        <f>CAZUL!G63</f>
        <v>-3538.08</v>
      </c>
      <c r="L66" s="275">
        <f t="shared" si="0"/>
        <v>-654224.61000000022</v>
      </c>
      <c r="M66" s="268" t="str">
        <f>CAZUL!I63</f>
        <v>P.S. MIRACATU (CC 51823-9)</v>
      </c>
      <c r="N66" s="277"/>
      <c r="O66" s="293" t="str">
        <f>CAZUL!C63</f>
        <v>MEDICAMENTOS</v>
      </c>
    </row>
    <row r="67" spans="1:15" ht="20.100000000000001" customHeight="1">
      <c r="A67" s="384">
        <v>51611</v>
      </c>
      <c r="B67" s="268" t="str">
        <f>CAZUL!P64</f>
        <v>Pagamento instantâneo</v>
      </c>
      <c r="C67" s="269" t="str">
        <f>CAZUL!D64</f>
        <v>NF 12061</v>
      </c>
      <c r="D67" s="270" t="str">
        <f>CAZUL!N64</f>
        <v>16/05/2024</v>
      </c>
      <c r="E67" s="271" t="str">
        <f>INICIO!B$5</f>
        <v>P. S. MIRACATU/SP</v>
      </c>
      <c r="F67" s="272" t="str">
        <f>VLOOKUP(G67,FORNECEDOR!$A$1:$B$10000,2,FALSE)</f>
        <v>30.461.442/0001-04</v>
      </c>
      <c r="G67" s="273" t="str">
        <f>CAZUL!E64</f>
        <v>PRECISION COMERCIAL DISTRIBUIDORA DE PRODUTOS MEDICO HOSPITALARES LTDA</v>
      </c>
      <c r="H67" s="274" t="str">
        <f>VLOOKUP(O67,DESPESAS!A$1:D$10000,2,FALSE)</f>
        <v>02.01</v>
      </c>
      <c r="I67" s="274" t="str">
        <f>VLOOKUP(O67,DESPESAS!A$1:D$10000,3,FALSE)</f>
        <v>MEDICAMENTOS</v>
      </c>
      <c r="J67" s="275">
        <f>CAZUL!F64</f>
        <v>0</v>
      </c>
      <c r="K67" s="276">
        <f>CAZUL!G64</f>
        <v>-3669.12</v>
      </c>
      <c r="L67" s="275">
        <f t="shared" si="0"/>
        <v>-657893.73000000021</v>
      </c>
      <c r="M67" s="268" t="str">
        <f>CAZUL!I64</f>
        <v>P.S. MIRACATU (CC 51823-9)</v>
      </c>
      <c r="N67" s="277"/>
      <c r="O67" s="293" t="str">
        <f>CAZUL!C64</f>
        <v>MEDICAMENTOS</v>
      </c>
    </row>
    <row r="68" spans="1:15" ht="20.100000000000001" customHeight="1">
      <c r="A68" s="384">
        <v>51612</v>
      </c>
      <c r="B68" s="268" t="str">
        <f>CAZUL!P65</f>
        <v>Pagamento instantâneo</v>
      </c>
      <c r="C68" s="269" t="str">
        <f>CAZUL!D65</f>
        <v>NF 246803</v>
      </c>
      <c r="D68" s="270" t="str">
        <f>CAZUL!N65</f>
        <v>16/05/2024</v>
      </c>
      <c r="E68" s="271" t="str">
        <f>INICIO!B$5</f>
        <v>P. S. MIRACATU/SP</v>
      </c>
      <c r="F68" s="272" t="str">
        <f>VLOOKUP(G68,FORNECEDOR!$A$1:$B$10000,2,FALSE)</f>
        <v>21.681.325/0001-57</v>
      </c>
      <c r="G68" s="273" t="str">
        <f>CAZUL!E65</f>
        <v>MULTIFARMA COMERCIO E REPRESENTACOES LTDA.</v>
      </c>
      <c r="H68" s="274" t="str">
        <f>VLOOKUP(O68,DESPESAS!A$1:D$10000,2,FALSE)</f>
        <v>02.01</v>
      </c>
      <c r="I68" s="274" t="str">
        <f>VLOOKUP(O68,DESPESAS!A$1:D$10000,3,FALSE)</f>
        <v>MEDICAMENTOS</v>
      </c>
      <c r="J68" s="275">
        <f>CAZUL!F65</f>
        <v>0</v>
      </c>
      <c r="K68" s="276">
        <f>CAZUL!G65</f>
        <v>-1887.6</v>
      </c>
      <c r="L68" s="275">
        <f t="shared" si="0"/>
        <v>-659781.33000000019</v>
      </c>
      <c r="M68" s="268" t="str">
        <f>CAZUL!I65</f>
        <v>P.S. MIRACATU (CC 51823-9)</v>
      </c>
      <c r="N68" s="277"/>
      <c r="O68" s="293" t="str">
        <f>CAZUL!C65</f>
        <v>MEDICAMENTOS</v>
      </c>
    </row>
    <row r="69" spans="1:15" ht="20.100000000000001" customHeight="1">
      <c r="A69" s="384">
        <v>51613</v>
      </c>
      <c r="B69" s="268" t="str">
        <f>CAZUL!P66</f>
        <v>Pagamento instantâneo</v>
      </c>
      <c r="C69" s="269" t="str">
        <f>CAZUL!D66</f>
        <v>NF 246832</v>
      </c>
      <c r="D69" s="270" t="str">
        <f>CAZUL!N66</f>
        <v>16/05/2024</v>
      </c>
      <c r="E69" s="271" t="str">
        <f>INICIO!B$5</f>
        <v>P. S. MIRACATU/SP</v>
      </c>
      <c r="F69" s="272" t="str">
        <f>VLOOKUP(G69,FORNECEDOR!$A$1:$B$10000,2,FALSE)</f>
        <v>21.681.325/0001-57</v>
      </c>
      <c r="G69" s="273" t="str">
        <f>CAZUL!E66</f>
        <v>MULTIFARMA COMERCIO E REPRESENTACOES LTDA.</v>
      </c>
      <c r="H69" s="274" t="str">
        <f>VLOOKUP(O69,DESPESAS!A$1:D$10000,2,FALSE)</f>
        <v>02.02</v>
      </c>
      <c r="I69" s="274" t="str">
        <f>VLOOKUP(O69,DESPESAS!A$1:D$10000,3,FALSE)</f>
        <v>MATERIAIS DE CONSUMO</v>
      </c>
      <c r="J69" s="275">
        <f>CAZUL!F66</f>
        <v>0</v>
      </c>
      <c r="K69" s="276">
        <f>CAZUL!G66</f>
        <v>-385.18</v>
      </c>
      <c r="L69" s="275">
        <f t="shared" si="0"/>
        <v>-660166.51000000024</v>
      </c>
      <c r="M69" s="268" t="str">
        <f>CAZUL!I66</f>
        <v>P.S. MIRACATU (CC 51823-9)</v>
      </c>
      <c r="N69" s="277"/>
      <c r="O69" s="293" t="str">
        <f>CAZUL!C66</f>
        <v>MATERIAL HOSPITALAR</v>
      </c>
    </row>
    <row r="70" spans="1:15" ht="20.100000000000001" customHeight="1">
      <c r="A70" s="384">
        <v>51614</v>
      </c>
      <c r="B70" s="268" t="str">
        <f>CAZUL!P67</f>
        <v>Pagamento instantâneo</v>
      </c>
      <c r="C70" s="269" t="str">
        <f>CAZUL!D67</f>
        <v>NF 76027</v>
      </c>
      <c r="D70" s="270" t="str">
        <f>CAZUL!N67</f>
        <v>16/05/2024</v>
      </c>
      <c r="E70" s="271" t="str">
        <f>INICIO!B$5</f>
        <v>P. S. MIRACATU/SP</v>
      </c>
      <c r="F70" s="272" t="str">
        <f>VLOOKUP(G70,FORNECEDOR!$A$1:$B$10000,2,FALSE)</f>
        <v>08.774.906/0001-75</v>
      </c>
      <c r="G70" s="273" t="str">
        <f>CAZUL!E67</f>
        <v>HOSPDROGAS COMERCIAL LTDA</v>
      </c>
      <c r="H70" s="274" t="str">
        <f>VLOOKUP(O70,DESPESAS!A$1:D$10000,2,FALSE)</f>
        <v>02.02</v>
      </c>
      <c r="I70" s="274" t="str">
        <f>VLOOKUP(O70,DESPESAS!A$1:D$10000,3,FALSE)</f>
        <v>MATERIAIS DE CONSUMO</v>
      </c>
      <c r="J70" s="275">
        <f>CAZUL!F67</f>
        <v>0</v>
      </c>
      <c r="K70" s="276">
        <f>CAZUL!G67</f>
        <v>-3423.44</v>
      </c>
      <c r="L70" s="275">
        <f t="shared" si="0"/>
        <v>-663589.95000000019</v>
      </c>
      <c r="M70" s="268" t="str">
        <f>CAZUL!I67</f>
        <v>P.S. MIRACATU (CC 51823-9)</v>
      </c>
      <c r="N70" s="277"/>
      <c r="O70" s="293" t="str">
        <f>CAZUL!C67</f>
        <v>MATERIAL HOSPITALAR</v>
      </c>
    </row>
    <row r="71" spans="1:15" ht="20.100000000000001" customHeight="1">
      <c r="A71" s="384">
        <v>51615</v>
      </c>
      <c r="B71" s="268" t="str">
        <f>CAZUL!P68</f>
        <v>Pagamento instantâneo</v>
      </c>
      <c r="C71" s="269" t="str">
        <f>CAZUL!D68</f>
        <v>NF 75971</v>
      </c>
      <c r="D71" s="270" t="str">
        <f>CAZUL!N68</f>
        <v>16/05/2024</v>
      </c>
      <c r="E71" s="271" t="str">
        <f>INICIO!B$5</f>
        <v>P. S. MIRACATU/SP</v>
      </c>
      <c r="F71" s="272" t="str">
        <f>VLOOKUP(G71,FORNECEDOR!$A$1:$B$10000,2,FALSE)</f>
        <v>08.774.906/0001-75</v>
      </c>
      <c r="G71" s="273" t="str">
        <f>CAZUL!E68</f>
        <v>HOSPDROGAS COMERCIAL LTDA</v>
      </c>
      <c r="H71" s="274" t="str">
        <f>VLOOKUP(O71,DESPESAS!A$1:D$10000,2,FALSE)</f>
        <v>02.02</v>
      </c>
      <c r="I71" s="274" t="str">
        <f>VLOOKUP(O71,DESPESAS!A$1:D$10000,3,FALSE)</f>
        <v>MATERIAIS DE CONSUMO</v>
      </c>
      <c r="J71" s="275">
        <f>CAZUL!F68</f>
        <v>0</v>
      </c>
      <c r="K71" s="276">
        <f>CAZUL!G68</f>
        <v>-531.22</v>
      </c>
      <c r="L71" s="275">
        <f t="shared" ref="L71:L113" si="1">L70+J71+K71</f>
        <v>-664121.17000000016</v>
      </c>
      <c r="M71" s="268" t="str">
        <f>CAZUL!I68</f>
        <v>P.S. MIRACATU (CC 51823-9)</v>
      </c>
      <c r="N71" s="277"/>
      <c r="O71" s="293" t="str">
        <f>CAZUL!C68</f>
        <v>MATERIAL HOSPITALAR</v>
      </c>
    </row>
    <row r="72" spans="1:15" ht="20.100000000000001" customHeight="1">
      <c r="A72" s="384">
        <v>51616</v>
      </c>
      <c r="B72" s="268" t="str">
        <f>CAZUL!P69</f>
        <v>Pagamento instantâneo</v>
      </c>
      <c r="C72" s="269" t="str">
        <f>CAZUL!D69</f>
        <v>NF 75969</v>
      </c>
      <c r="D72" s="270" t="str">
        <f>CAZUL!N69</f>
        <v>16/05/2024</v>
      </c>
      <c r="E72" s="271" t="str">
        <f>INICIO!B$5</f>
        <v>P. S. MIRACATU/SP</v>
      </c>
      <c r="F72" s="272" t="str">
        <f>VLOOKUP(G72,FORNECEDOR!$A$1:$B$10000,2,FALSE)</f>
        <v>08.774.906/0001-75</v>
      </c>
      <c r="G72" s="273" t="str">
        <f>CAZUL!E69</f>
        <v>HOSPDROGAS COMERCIAL LTDA</v>
      </c>
      <c r="H72" s="274" t="str">
        <f>VLOOKUP(O72,DESPESAS!A$1:D$10000,2,FALSE)</f>
        <v>02.01</v>
      </c>
      <c r="I72" s="274" t="str">
        <f>VLOOKUP(O72,DESPESAS!A$1:D$10000,3,FALSE)</f>
        <v>MEDICAMENTOS</v>
      </c>
      <c r="J72" s="275">
        <f>CAZUL!F69</f>
        <v>0</v>
      </c>
      <c r="K72" s="276">
        <f>CAZUL!G69</f>
        <v>-1361.63</v>
      </c>
      <c r="L72" s="275">
        <f t="shared" si="1"/>
        <v>-665482.80000000016</v>
      </c>
      <c r="M72" s="268" t="str">
        <f>CAZUL!I69</f>
        <v>P.S. MIRACATU (CC 51823-9)</v>
      </c>
      <c r="N72" s="277"/>
      <c r="O72" s="293" t="str">
        <f>CAZUL!C69</f>
        <v>MEDICAMENTOS</v>
      </c>
    </row>
    <row r="73" spans="1:15" ht="20.100000000000001" customHeight="1">
      <c r="A73" s="384">
        <v>552302000023277</v>
      </c>
      <c r="B73" s="268" t="str">
        <f>CAZUL!P70</f>
        <v>Transferência bancária</v>
      </c>
      <c r="C73" s="269" t="str">
        <f>CAZUL!D70</f>
        <v>FÉRIAS</v>
      </c>
      <c r="D73" s="270" t="str">
        <f>CAZUL!N70</f>
        <v>16/05/2024</v>
      </c>
      <c r="E73" s="271" t="str">
        <f>INICIO!B$5</f>
        <v>P. S. MIRACATU/SP</v>
      </c>
      <c r="F73" s="272" t="str">
        <f>VLOOKUP(G73,FORNECEDOR!$A$1:$B$10000,2,FALSE)</f>
        <v>147.322.428-47</v>
      </c>
      <c r="G73" s="273" t="str">
        <f>CAZUL!E70</f>
        <v>SIDNEI DA SILVA GALVAO</v>
      </c>
      <c r="H73" s="274" t="str">
        <f>VLOOKUP(O73,DESPESAS!A$1:D$10000,2,FALSE)</f>
        <v>01.04</v>
      </c>
      <c r="I73" s="274" t="str">
        <f>VLOOKUP(O73,DESPESAS!A$1:D$10000,3,FALSE)</f>
        <v>FERIAS</v>
      </c>
      <c r="J73" s="275">
        <f>CAZUL!F70</f>
        <v>0</v>
      </c>
      <c r="K73" s="276">
        <f>CAZUL!G70</f>
        <v>-1752.09</v>
      </c>
      <c r="L73" s="275">
        <f t="shared" si="1"/>
        <v>-667234.89000000013</v>
      </c>
      <c r="M73" s="268" t="str">
        <f>CAZUL!I70</f>
        <v>P.S. MIRACATU (CC 51823-9)</v>
      </c>
      <c r="N73" s="277"/>
      <c r="O73" s="293" t="str">
        <f>CAZUL!C70</f>
        <v>FERIAS</v>
      </c>
    </row>
    <row r="74" spans="1:15" ht="20.100000000000001" customHeight="1">
      <c r="A74" s="384">
        <v>51617</v>
      </c>
      <c r="B74" s="268" t="str">
        <f>CAZUL!P71</f>
        <v>Pagamento instantâneo</v>
      </c>
      <c r="C74" s="269" t="str">
        <f>CAZUL!D71</f>
        <v>NF 2100</v>
      </c>
      <c r="D74" s="270" t="str">
        <f>CAZUL!N71</f>
        <v>16/05/2024</v>
      </c>
      <c r="E74" s="271" t="str">
        <f>INICIO!B$5</f>
        <v>P. S. MIRACATU/SP</v>
      </c>
      <c r="F74" s="272" t="str">
        <f>VLOOKUP(G74,FORNECEDOR!$A$1:$B$10000,2,FALSE)</f>
        <v>30.861.408/0001-19</v>
      </c>
      <c r="G74" s="273" t="str">
        <f>CAZUL!E71</f>
        <v>DOVALLE HOSPITALAR</v>
      </c>
      <c r="H74" s="274" t="str">
        <f>VLOOKUP(O74,DESPESAS!A$1:D$10000,2,FALSE)</f>
        <v>02.02</v>
      </c>
      <c r="I74" s="274" t="str">
        <f>VLOOKUP(O74,DESPESAS!A$1:D$10000,3,FALSE)</f>
        <v>MATERIAIS DE CONSUMO</v>
      </c>
      <c r="J74" s="275">
        <f>CAZUL!F71</f>
        <v>0</v>
      </c>
      <c r="K74" s="276">
        <f>CAZUL!G71</f>
        <v>-65.28</v>
      </c>
      <c r="L74" s="275">
        <f t="shared" si="1"/>
        <v>-667300.17000000016</v>
      </c>
      <c r="M74" s="268" t="str">
        <f>CAZUL!I71</f>
        <v>P.S. MIRACATU (CC 51823-9)</v>
      </c>
      <c r="N74" s="277"/>
      <c r="O74" s="293" t="str">
        <f>CAZUL!C71</f>
        <v>MATERIAL HOSPITALAR</v>
      </c>
    </row>
    <row r="75" spans="1:15" ht="20.100000000000001" customHeight="1">
      <c r="A75" s="384">
        <v>551523000051549</v>
      </c>
      <c r="B75" s="268" t="str">
        <f>CAZUL!P72</f>
        <v>Transferência bancária</v>
      </c>
      <c r="C75" s="269" t="str">
        <f>CAZUL!D72</f>
        <v>DEVOLUÇÃO FGTS S/ FOLHA COMP. 04/2024</v>
      </c>
      <c r="D75" s="270" t="str">
        <f>CAZUL!N72</f>
        <v>16/05/2024</v>
      </c>
      <c r="E75" s="271" t="s">
        <v>1850</v>
      </c>
      <c r="F75" s="272" t="str">
        <f>VLOOKUP(G75,FORNECEDOR!$A$1:$B$10000,2,FALSE)</f>
        <v>12.955.134/0001-45</v>
      </c>
      <c r="G75" s="273" t="str">
        <f>CAZUL!E72</f>
        <v>INSTITUTO DIVA ALVES DO BRASIL</v>
      </c>
      <c r="H75" s="274" t="str">
        <f>VLOOKUP(O75,DESPESAS!A$1:D$10000,2,FALSE)</f>
        <v>01.05</v>
      </c>
      <c r="I75" s="274" t="str">
        <f>VLOOKUP(O75,DESPESAS!A$1:D$10000,3,FALSE)</f>
        <v>ENCARGOS</v>
      </c>
      <c r="J75" s="275">
        <f>CAZUL!F72</f>
        <v>0</v>
      </c>
      <c r="K75" s="276">
        <f>CAZUL!G72</f>
        <v>-485.06</v>
      </c>
      <c r="L75" s="275">
        <f t="shared" si="1"/>
        <v>-667785.23000000021</v>
      </c>
      <c r="M75" s="268" t="str">
        <f>CAZUL!I72</f>
        <v>SEDE MIRACATU (CC 51826-3)</v>
      </c>
      <c r="N75" s="277"/>
      <c r="O75" s="293" t="str">
        <f>CAZUL!C72</f>
        <v>FGTS e MULTA DE FGTS</v>
      </c>
    </row>
    <row r="76" spans="1:15" ht="20.100000000000001" customHeight="1">
      <c r="A76" s="384">
        <v>551523000051549</v>
      </c>
      <c r="B76" s="268" t="str">
        <f>CAZUL!P73</f>
        <v>Transferência bancária</v>
      </c>
      <c r="C76" s="269" t="str">
        <f>CAZUL!D73</f>
        <v>DEVOLUÇÃO INSS S/ FOLHA COMP. 04/2024</v>
      </c>
      <c r="D76" s="270" t="str">
        <f>CAZUL!N73</f>
        <v>16/05/2024</v>
      </c>
      <c r="E76" s="271" t="s">
        <v>1850</v>
      </c>
      <c r="F76" s="272" t="str">
        <f>VLOOKUP(G76,FORNECEDOR!$A$1:$B$10000,2,FALSE)</f>
        <v>12.955.134/0001-45</v>
      </c>
      <c r="G76" s="273" t="str">
        <f>CAZUL!E73</f>
        <v>INSTITUTO DIVA ALVES DO BRASIL</v>
      </c>
      <c r="H76" s="274" t="str">
        <f>VLOOKUP(O76,DESPESAS!A$1:D$10000,2,FALSE)</f>
        <v>01.05</v>
      </c>
      <c r="I76" s="274" t="str">
        <f>VLOOKUP(O76,DESPESAS!A$1:D$10000,3,FALSE)</f>
        <v>ENCARGOS</v>
      </c>
      <c r="J76" s="275">
        <f>CAZUL!F73</f>
        <v>0</v>
      </c>
      <c r="K76" s="276">
        <f>CAZUL!G73</f>
        <v>-2014.19</v>
      </c>
      <c r="L76" s="275">
        <f t="shared" si="1"/>
        <v>-669799.42000000016</v>
      </c>
      <c r="M76" s="268" t="str">
        <f>CAZUL!I73</f>
        <v>SEDE MIRACATU (CC 51826-3)</v>
      </c>
      <c r="N76" s="277"/>
      <c r="O76" s="293" t="str">
        <f>CAZUL!C73</f>
        <v>INSS SOBRE SALARIOS - GPS</v>
      </c>
    </row>
    <row r="77" spans="1:15" ht="20.100000000000001" customHeight="1">
      <c r="A77" s="384">
        <v>51601</v>
      </c>
      <c r="B77" s="268" t="str">
        <f>CAZUL!P74</f>
        <v>Boleto bancário</v>
      </c>
      <c r="C77" s="269" t="str">
        <f>CAZUL!D74</f>
        <v>IRRF S/ FOLHA COMP. 04/2024</v>
      </c>
      <c r="D77" s="270" t="str">
        <f>CAZUL!N74</f>
        <v>16/05/2024</v>
      </c>
      <c r="E77" s="271" t="s">
        <v>1850</v>
      </c>
      <c r="F77" s="272" t="str">
        <f>VLOOKUP(G77,FORNECEDOR!$A$1:$B$10000,2,FALSE)</f>
        <v>00.394.460/0058-87</v>
      </c>
      <c r="G77" s="273" t="str">
        <f>CAZUL!E74</f>
        <v>SECRETARIA DA RECEITA FEDERAL DO BRASIL</v>
      </c>
      <c r="H77" s="274" t="str">
        <f>VLOOKUP(O77,DESPESAS!A$1:D$10000,2,FALSE)</f>
        <v>01.05</v>
      </c>
      <c r="I77" s="274" t="str">
        <f>VLOOKUP(O77,DESPESAS!A$1:D$10000,3,FALSE)</f>
        <v>ENCARGOS</v>
      </c>
      <c r="J77" s="275">
        <f>CAZUL!F74</f>
        <v>0</v>
      </c>
      <c r="K77" s="276">
        <f>CAZUL!G74</f>
        <v>-2997.43</v>
      </c>
      <c r="L77" s="275">
        <f t="shared" si="1"/>
        <v>-672796.85000000021</v>
      </c>
      <c r="M77" s="268" t="str">
        <f>CAZUL!I74</f>
        <v>SEDE MIRACATU (CC 51826-3)</v>
      </c>
      <c r="N77" s="277"/>
      <c r="O77" s="293" t="str">
        <f>CAZUL!C74</f>
        <v>IRRF S/ SALARIOS - DARF 0561</v>
      </c>
    </row>
    <row r="78" spans="1:15" ht="20.100000000000001" customHeight="1">
      <c r="A78" s="384">
        <v>891381200071144</v>
      </c>
      <c r="B78" s="268" t="str">
        <f>CAZUL!P75</f>
        <v>Débito automático</v>
      </c>
      <c r="C78" s="269" t="str">
        <f>CAZUL!D75</f>
        <v>TARIFA BANCÁRIA</v>
      </c>
      <c r="D78" s="270" t="str">
        <f>CAZUL!N75</f>
        <v>17/05/2024</v>
      </c>
      <c r="E78" s="271" t="str">
        <f>INICIO!B$5</f>
        <v>P. S. MIRACATU/SP</v>
      </c>
      <c r="F78" s="272" t="str">
        <f>VLOOKUP(G78,FORNECEDOR!$A$1:$B$10000,2,FALSE)</f>
        <v>00.000.000/1409-53</v>
      </c>
      <c r="G78" s="273" t="str">
        <f>CAZUL!E75</f>
        <v>BANCO DO BRASIL</v>
      </c>
      <c r="H78" s="274" t="str">
        <f>VLOOKUP(O78,DESPESAS!A$1:D$10000,2,FALSE)</f>
        <v>04.07</v>
      </c>
      <c r="I78" s="274" t="str">
        <f>VLOOKUP(O78,DESPESAS!A$1:D$10000,3,FALSE)</f>
        <v>TARIFAS BANCARIAS</v>
      </c>
      <c r="J78" s="275">
        <f>CAZUL!F75</f>
        <v>0</v>
      </c>
      <c r="K78" s="276">
        <f>CAZUL!G75</f>
        <v>-105.66</v>
      </c>
      <c r="L78" s="275">
        <f t="shared" si="1"/>
        <v>-672902.51000000024</v>
      </c>
      <c r="M78" s="268" t="str">
        <f>CAZUL!I75</f>
        <v>P.S. MIRACATU (CC 51823-9)</v>
      </c>
      <c r="N78" s="277"/>
      <c r="O78" s="293" t="str">
        <f>CAZUL!C75</f>
        <v>TARIFAS BANCÁRIAS</v>
      </c>
    </row>
    <row r="79" spans="1:15" ht="20.100000000000001" customHeight="1">
      <c r="A79" s="384">
        <v>52102</v>
      </c>
      <c r="B79" s="268" t="str">
        <f>CAZUL!P76</f>
        <v>Boleto bancário</v>
      </c>
      <c r="C79" s="269" t="str">
        <f>CAZUL!D76</f>
        <v>NF 278829</v>
      </c>
      <c r="D79" s="270" t="str">
        <f>CAZUL!N76</f>
        <v>21/05/2024</v>
      </c>
      <c r="E79" s="271" t="str">
        <f>INICIO!B$5</f>
        <v>P. S. MIRACATU/SP</v>
      </c>
      <c r="F79" s="272" t="str">
        <f>VLOOKUP(G79,FORNECEDOR!$A$1:$B$10000,2,FALSE)</f>
        <v>07.847.837/0001-10</v>
      </c>
      <c r="G79" s="273" t="str">
        <f>CAZUL!E76</f>
        <v>CIENTIFICA MEDICA HOSPITALAR LTDA</v>
      </c>
      <c r="H79" s="274" t="str">
        <f>VLOOKUP(O79,DESPESAS!A$1:D$10000,2,FALSE)</f>
        <v>02.01</v>
      </c>
      <c r="I79" s="274" t="str">
        <f>VLOOKUP(O79,DESPESAS!A$1:D$10000,3,FALSE)</f>
        <v>MEDICAMENTOS</v>
      </c>
      <c r="J79" s="275">
        <f>CAZUL!F76</f>
        <v>0</v>
      </c>
      <c r="K79" s="276">
        <f>CAZUL!G76</f>
        <v>-1221.9000000000001</v>
      </c>
      <c r="L79" s="275">
        <f t="shared" si="1"/>
        <v>-674124.41000000027</v>
      </c>
      <c r="M79" s="268" t="str">
        <f>CAZUL!I76</f>
        <v>P.S. MIRACATU (CC 51823-9)</v>
      </c>
      <c r="N79" s="277"/>
      <c r="O79" s="293" t="str">
        <f>CAZUL!C76</f>
        <v>MEDICAMENTOS</v>
      </c>
    </row>
    <row r="80" spans="1:15" ht="20.100000000000001" customHeight="1">
      <c r="A80" s="384">
        <v>52103</v>
      </c>
      <c r="B80" s="268" t="str">
        <f>CAZUL!P77</f>
        <v>Boleto bancário</v>
      </c>
      <c r="C80" s="269" t="str">
        <f>CAZUL!D77</f>
        <v>NF 278828</v>
      </c>
      <c r="D80" s="270" t="str">
        <f>CAZUL!N77</f>
        <v>21/05/2024</v>
      </c>
      <c r="E80" s="271" t="str">
        <f>INICIO!B$5</f>
        <v>P. S. MIRACATU/SP</v>
      </c>
      <c r="F80" s="272" t="str">
        <f>VLOOKUP(G80,FORNECEDOR!$A$1:$B$10000,2,FALSE)</f>
        <v>07.847.837/0001-10</v>
      </c>
      <c r="G80" s="273" t="str">
        <f>CAZUL!E77</f>
        <v>CIENTIFICA MEDICA HOSPITALAR LTDA</v>
      </c>
      <c r="H80" s="274" t="str">
        <f>VLOOKUP(O80,DESPESAS!A$1:D$10000,2,FALSE)</f>
        <v>02.02</v>
      </c>
      <c r="I80" s="274" t="str">
        <f>VLOOKUP(O80,DESPESAS!A$1:D$10000,3,FALSE)</f>
        <v>MATERIAIS DE CONSUMO</v>
      </c>
      <c r="J80" s="275">
        <f>CAZUL!F77</f>
        <v>0</v>
      </c>
      <c r="K80" s="276">
        <f>CAZUL!G77</f>
        <v>-913.3</v>
      </c>
      <c r="L80" s="275">
        <f t="shared" si="1"/>
        <v>-675037.71000000031</v>
      </c>
      <c r="M80" s="268" t="str">
        <f>CAZUL!I77</f>
        <v>P.S. MIRACATU (CC 51823-9)</v>
      </c>
      <c r="N80" s="277"/>
      <c r="O80" s="293" t="str">
        <f>CAZUL!C77</f>
        <v>MATERIAL HOSPITALAR</v>
      </c>
    </row>
    <row r="81" spans="1:15" ht="20.100000000000001" customHeight="1">
      <c r="A81" s="384">
        <v>550368000001162</v>
      </c>
      <c r="B81" s="268" t="str">
        <f>CAZUL!P78</f>
        <v>Transferência bancária</v>
      </c>
      <c r="C81" s="269" t="str">
        <f>CAZUL!D78</f>
        <v>NF 545314</v>
      </c>
      <c r="D81" s="270" t="str">
        <f>CAZUL!N78</f>
        <v>21/05/2024</v>
      </c>
      <c r="E81" s="271" t="str">
        <f>INICIO!B$5</f>
        <v>P. S. MIRACATU/SP</v>
      </c>
      <c r="F81" s="272" t="str">
        <f>VLOOKUP(G81,FORNECEDOR!$A$1:$B$10000,2,FALSE)</f>
        <v>00.874.929/0001-40</v>
      </c>
      <c r="G81" s="273" t="str">
        <f>CAZUL!E78</f>
        <v>MED CENTER COMERCIAL LTDA</v>
      </c>
      <c r="H81" s="274" t="str">
        <f>VLOOKUP(O81,DESPESAS!A$1:D$10000,2,FALSE)</f>
        <v>02.01</v>
      </c>
      <c r="I81" s="274" t="str">
        <f>VLOOKUP(O81,DESPESAS!A$1:D$10000,3,FALSE)</f>
        <v>MEDICAMENTOS</v>
      </c>
      <c r="J81" s="275">
        <f>CAZUL!F78</f>
        <v>0</v>
      </c>
      <c r="K81" s="276">
        <f>CAZUL!G78</f>
        <v>-508.47</v>
      </c>
      <c r="L81" s="275">
        <f t="shared" si="1"/>
        <v>-675546.18000000028</v>
      </c>
      <c r="M81" s="268" t="str">
        <f>CAZUL!I78</f>
        <v>P.S. MIRACATU (CC 51823-9)</v>
      </c>
      <c r="N81" s="277"/>
      <c r="O81" s="293" t="str">
        <f>CAZUL!C78</f>
        <v>MEDICAMENTOS</v>
      </c>
    </row>
    <row r="82" spans="1:15" ht="20.100000000000001" customHeight="1">
      <c r="A82" s="384">
        <v>550368000001162</v>
      </c>
      <c r="B82" s="268" t="str">
        <f>CAZUL!P79</f>
        <v>Transferência bancária</v>
      </c>
      <c r="C82" s="269" t="str">
        <f>CAZUL!D79</f>
        <v>NF 545367</v>
      </c>
      <c r="D82" s="270" t="str">
        <f>CAZUL!N79</f>
        <v>21/05/2024</v>
      </c>
      <c r="E82" s="271" t="str">
        <f>INICIO!B$5</f>
        <v>P. S. MIRACATU/SP</v>
      </c>
      <c r="F82" s="272" t="str">
        <f>VLOOKUP(G82,FORNECEDOR!$A$1:$B$10000,2,FALSE)</f>
        <v>00.874.929/0001-40</v>
      </c>
      <c r="G82" s="273" t="str">
        <f>CAZUL!E79</f>
        <v>MED CENTER COMERCIAL LTDA</v>
      </c>
      <c r="H82" s="274" t="str">
        <f>VLOOKUP(O82,DESPESAS!A$1:D$10000,2,FALSE)</f>
        <v>02.02</v>
      </c>
      <c r="I82" s="274" t="str">
        <f>VLOOKUP(O82,DESPESAS!A$1:D$10000,3,FALSE)</f>
        <v>MATERIAIS DE CONSUMO</v>
      </c>
      <c r="J82" s="275">
        <f>CAZUL!F79</f>
        <v>0</v>
      </c>
      <c r="K82" s="276">
        <f>CAZUL!G79</f>
        <v>-4317.2299999999996</v>
      </c>
      <c r="L82" s="275">
        <f t="shared" si="1"/>
        <v>-679863.41000000027</v>
      </c>
      <c r="M82" s="268" t="str">
        <f>CAZUL!I79</f>
        <v>P.S. MIRACATU (CC 51823-9)</v>
      </c>
      <c r="N82" s="277"/>
      <c r="O82" s="293" t="str">
        <f>CAZUL!C79</f>
        <v>MATERIAL HOSPITALAR</v>
      </c>
    </row>
    <row r="83" spans="1:15" ht="20.100000000000001" customHeight="1">
      <c r="A83" s="384">
        <v>552302000024835</v>
      </c>
      <c r="B83" s="268" t="str">
        <f>CAZUL!P80</f>
        <v>Transferência bancária</v>
      </c>
      <c r="C83" s="269" t="str">
        <f>CAZUL!D80</f>
        <v>RESCISÃO</v>
      </c>
      <c r="D83" s="270" t="str">
        <f>CAZUL!N80</f>
        <v>21/05/2024</v>
      </c>
      <c r="E83" s="271" t="str">
        <f>INICIO!B$5</f>
        <v>P. S. MIRACATU/SP</v>
      </c>
      <c r="F83" s="272" t="str">
        <f>VLOOKUP(G83,FORNECEDOR!$A$1:$B$10000,2,FALSE)</f>
        <v>317.046.228-83</v>
      </c>
      <c r="G83" s="273" t="str">
        <f>CAZUL!E80</f>
        <v>MARILUCI AZEVEDO GUERRA</v>
      </c>
      <c r="H83" s="274" t="str">
        <f>VLOOKUP(O83,DESPESAS!A$1:D$10000,2,FALSE)</f>
        <v>01.03</v>
      </c>
      <c r="I83" s="274" t="str">
        <f>VLOOKUP(O83,DESPESAS!A$1:D$10000,3,FALSE)</f>
        <v>RESCISOES</v>
      </c>
      <c r="J83" s="275">
        <f>CAZUL!F80</f>
        <v>0</v>
      </c>
      <c r="K83" s="276">
        <f>CAZUL!G80</f>
        <v>-6387.16</v>
      </c>
      <c r="L83" s="275">
        <f t="shared" si="1"/>
        <v>-686250.5700000003</v>
      </c>
      <c r="M83" s="268" t="str">
        <f>CAZUL!I80</f>
        <v>P.S. MIRACATU (CC 51823-9)</v>
      </c>
      <c r="N83" s="277"/>
      <c r="O83" s="293" t="str">
        <f>CAZUL!C80</f>
        <v>RESCISOES</v>
      </c>
    </row>
    <row r="84" spans="1:15" ht="20.100000000000001" customHeight="1">
      <c r="A84" s="384">
        <v>52104</v>
      </c>
      <c r="B84" s="268" t="str">
        <f>CAZUL!P81</f>
        <v>Pagamento instantâneo</v>
      </c>
      <c r="C84" s="269" t="str">
        <f>CAZUL!D81</f>
        <v>FGTS RESCISÓRIO - MARILUCI AZEVEDO GUERRA</v>
      </c>
      <c r="D84" s="270" t="str">
        <f>CAZUL!N81</f>
        <v>21/05/2024</v>
      </c>
      <c r="E84" s="271" t="str">
        <f>INICIO!B$5</f>
        <v>P. S. MIRACATU/SP</v>
      </c>
      <c r="F84" s="272" t="str">
        <f>VLOOKUP(G84,FORNECEDOR!$A$1:$B$10000,2,FALSE)</f>
        <v>00.360.305/0001-04</v>
      </c>
      <c r="G84" s="273" t="str">
        <f>CAZUL!E81</f>
        <v>FUNDO DE GARANTIA DO TEMPO DE SERVIÇO - FGTS</v>
      </c>
      <c r="H84" s="274" t="str">
        <f>VLOOKUP(O84,DESPESAS!A$1:D$10000,2,FALSE)</f>
        <v>01.05</v>
      </c>
      <c r="I84" s="274" t="str">
        <f>VLOOKUP(O84,DESPESAS!A$1:D$10000,3,FALSE)</f>
        <v>ENCARGOS</v>
      </c>
      <c r="J84" s="275">
        <f>CAZUL!F81</f>
        <v>0</v>
      </c>
      <c r="K84" s="276">
        <f>CAZUL!G81</f>
        <v>-2110.63</v>
      </c>
      <c r="L84" s="275">
        <f t="shared" si="1"/>
        <v>-688361.2000000003</v>
      </c>
      <c r="M84" s="268" t="str">
        <f>CAZUL!I81</f>
        <v>P.S. MIRACATU (CC 51823-9)</v>
      </c>
      <c r="N84" s="277"/>
      <c r="O84" s="293" t="str">
        <f>CAZUL!C81</f>
        <v>GRRF - FGTS RESCISÓRIO</v>
      </c>
    </row>
    <row r="85" spans="1:15" ht="20.100000000000001" customHeight="1">
      <c r="A85" s="384">
        <v>52101</v>
      </c>
      <c r="B85" s="268" t="str">
        <f>CAZUL!P82</f>
        <v>Pagamento instantâneo</v>
      </c>
      <c r="C85" s="269" t="str">
        <f>CAZUL!D82</f>
        <v>RECIBO REF. CANCELAMENTO DE PROTESTO DA NF 51835 (NOVA LINEA).</v>
      </c>
      <c r="D85" s="270" t="str">
        <f>CAZUL!N82</f>
        <v>21/05/2024</v>
      </c>
      <c r="E85" s="271" t="str">
        <f>INICIO!B$5</f>
        <v>P. S. MIRACATU/SP</v>
      </c>
      <c r="F85" s="272" t="str">
        <f>VLOOKUP(G85,FORNECEDOR!$A$1:$B$10000,2,FALSE)</f>
        <v>51.672.426/0001-22</v>
      </c>
      <c r="G85" s="273" t="str">
        <f>CAZUL!E82</f>
        <v>TABELIAO DE NOTAS E PROTESTOS DE LETRAS E TITULOS</v>
      </c>
      <c r="H85" s="274" t="str">
        <f>VLOOKUP(O85,DESPESAS!A$1:D$10000,2,FALSE)</f>
        <v>04.10</v>
      </c>
      <c r="I85" s="274" t="str">
        <f>VLOOKUP(O85,DESPESAS!A$1:D$10000,3,FALSE)</f>
        <v>CARTORIO</v>
      </c>
      <c r="J85" s="275">
        <f>CAZUL!F82</f>
        <v>0</v>
      </c>
      <c r="K85" s="276">
        <f>CAZUL!G82</f>
        <v>-257.58</v>
      </c>
      <c r="L85" s="275">
        <f t="shared" si="1"/>
        <v>-688618.78000000026</v>
      </c>
      <c r="M85" s="268" t="str">
        <f>CAZUL!I82</f>
        <v>P.S. MIRACATU (CC 51823-9)</v>
      </c>
      <c r="N85" s="277"/>
      <c r="O85" s="293" t="str">
        <f>CAZUL!C82</f>
        <v>CARTORIO</v>
      </c>
    </row>
    <row r="86" spans="1:15" ht="20.100000000000001" customHeight="1">
      <c r="A86" s="384">
        <v>52101</v>
      </c>
      <c r="B86" s="268" t="str">
        <f>CAZUL!P83</f>
        <v>Boleto bancário</v>
      </c>
      <c r="C86" s="269" t="str">
        <f>CAZUL!D83</f>
        <v>FATURA 10056</v>
      </c>
      <c r="D86" s="270" t="str">
        <f>CAZUL!N83</f>
        <v>21/05/2024</v>
      </c>
      <c r="E86" s="271" t="s">
        <v>1850</v>
      </c>
      <c r="F86" s="272" t="str">
        <f>VLOOKUP(G86,FORNECEDOR!$A$1:$B$10000,2,FALSE)</f>
        <v>18.717.010/0001-08</v>
      </c>
      <c r="G86" s="273" t="str">
        <f>CAZUL!E83</f>
        <v>EDJANE SANTOS DE MOURA EIRELI</v>
      </c>
      <c r="H86" s="274" t="str">
        <f>VLOOKUP(O86,DESPESAS!A$1:D$10000,2,FALSE)</f>
        <v>04.15</v>
      </c>
      <c r="I86" s="274" t="str">
        <f>VLOOKUP(O86,DESPESAS!A$1:D$10000,3,FALSE)</f>
        <v>OUTRAS (A ESPECIFICAR)</v>
      </c>
      <c r="J86" s="275">
        <f>CAZUL!F83</f>
        <v>0</v>
      </c>
      <c r="K86" s="276">
        <f>CAZUL!G83</f>
        <v>-1740.76</v>
      </c>
      <c r="L86" s="275">
        <f t="shared" si="1"/>
        <v>-690359.54000000027</v>
      </c>
      <c r="M86" s="268" t="str">
        <f>CAZUL!I83</f>
        <v>SEDE MIRACATU (CC 51826-3)</v>
      </c>
      <c r="N86" s="277"/>
      <c r="O86" s="293" t="str">
        <f>CAZUL!C83</f>
        <v>PASSAGENS AÉREAS</v>
      </c>
    </row>
    <row r="87" spans="1:15" ht="20.100000000000001" customHeight="1">
      <c r="A87" s="384">
        <v>881431200072659</v>
      </c>
      <c r="B87" s="268" t="str">
        <f>CAZUL!P84</f>
        <v>Débito automático</v>
      </c>
      <c r="C87" s="269" t="str">
        <f>CAZUL!D84</f>
        <v>TARIFA BANCÁRIA</v>
      </c>
      <c r="D87" s="270" t="str">
        <f>CAZUL!N84</f>
        <v>22/05/2024</v>
      </c>
      <c r="E87" s="271" t="str">
        <f>INICIO!B$5</f>
        <v>P. S. MIRACATU/SP</v>
      </c>
      <c r="F87" s="272" t="str">
        <f>VLOOKUP(G87,FORNECEDOR!$A$1:$B$10000,2,FALSE)</f>
        <v>00.000.000/1409-53</v>
      </c>
      <c r="G87" s="273" t="str">
        <f>CAZUL!E84</f>
        <v>BANCO DO BRASIL</v>
      </c>
      <c r="H87" s="274" t="str">
        <f>VLOOKUP(O87,DESPESAS!A$1:D$10000,2,FALSE)</f>
        <v>04.07</v>
      </c>
      <c r="I87" s="274" t="str">
        <f>VLOOKUP(O87,DESPESAS!A$1:D$10000,3,FALSE)</f>
        <v>TARIFAS BANCARIAS</v>
      </c>
      <c r="J87" s="275">
        <f>CAZUL!F84</f>
        <v>0</v>
      </c>
      <c r="K87" s="276">
        <f>CAZUL!G84</f>
        <v>-2.5499999999999998</v>
      </c>
      <c r="L87" s="275">
        <f t="shared" si="1"/>
        <v>-690362.09000000032</v>
      </c>
      <c r="M87" s="268" t="str">
        <f>CAZUL!I84</f>
        <v>P.S. MIRACATU (CC 51823-9)</v>
      </c>
      <c r="N87" s="277"/>
      <c r="O87" s="293" t="str">
        <f>CAZUL!C84</f>
        <v>TARIFAS BANCÁRIAS</v>
      </c>
    </row>
    <row r="88" spans="1:15" ht="20.100000000000001" customHeight="1">
      <c r="A88" s="384">
        <v>52301</v>
      </c>
      <c r="B88" s="268" t="str">
        <f>CAZUL!P85</f>
        <v>Boleto bancário</v>
      </c>
      <c r="C88" s="269" t="str">
        <f>CAZUL!D85</f>
        <v>NFS 108579</v>
      </c>
      <c r="D88" s="270" t="str">
        <f>CAZUL!N85</f>
        <v>23/05/2024</v>
      </c>
      <c r="E88" s="271" t="str">
        <f>INICIO!B$5</f>
        <v>P. S. MIRACATU/SP</v>
      </c>
      <c r="F88" s="272" t="str">
        <f>VLOOKUP(G88,FORNECEDOR!$A$1:$B$10000,2,FALSE)</f>
        <v>50.429.810/0001-36</v>
      </c>
      <c r="G88" s="273" t="str">
        <f>CAZUL!E85</f>
        <v>SAPRA LANDAUER</v>
      </c>
      <c r="H88" s="274" t="str">
        <f>VLOOKUP(O88,DESPESAS!A$1:D$10000,2,FALSE)</f>
        <v>03.06</v>
      </c>
      <c r="I88" s="274" t="str">
        <f>VLOOKUP(O88,DESPESAS!A$1:D$10000,3,FALSE)</f>
        <v>EXAMES LABORATORIAIS E DE IMAGEM</v>
      </c>
      <c r="J88" s="275">
        <f>CAZUL!F85</f>
        <v>0</v>
      </c>
      <c r="K88" s="276">
        <f>CAZUL!G85</f>
        <v>-469.62</v>
      </c>
      <c r="L88" s="275">
        <f t="shared" si="1"/>
        <v>-690831.71000000031</v>
      </c>
      <c r="M88" s="268" t="str">
        <f>CAZUL!I85</f>
        <v>P.S. MIRACATU (CC 51823-9)</v>
      </c>
      <c r="N88" s="277"/>
      <c r="O88" s="293" t="str">
        <f>CAZUL!C85</f>
        <v>SERVIÇO DE RADIOLOGIA</v>
      </c>
    </row>
    <row r="89" spans="1:15" ht="20.100000000000001" customHeight="1">
      <c r="A89" s="384">
        <v>52302</v>
      </c>
      <c r="B89" s="268" t="str">
        <f>CAZUL!P86</f>
        <v>Boleto bancário</v>
      </c>
      <c r="C89" s="269" t="str">
        <f>CAZUL!D86</f>
        <v>NF 2744</v>
      </c>
      <c r="D89" s="270" t="str">
        <f>CAZUL!N86</f>
        <v>23/05/2024</v>
      </c>
      <c r="E89" s="271" t="str">
        <f>INICIO!B$5</f>
        <v>P. S. MIRACATU/SP</v>
      </c>
      <c r="F89" s="272" t="str">
        <f>VLOOKUP(G89,FORNECEDOR!$A$1:$B$10000,2,FALSE)</f>
        <v>14.115.388/0004-23</v>
      </c>
      <c r="G89" s="273" t="str">
        <f>CAZUL!E86</f>
        <v>ELLO DISTRIBUICAO LTDA (FILIAL 423)</v>
      </c>
      <c r="H89" s="274" t="str">
        <f>VLOOKUP(O89,DESPESAS!A$1:D$10000,2,FALSE)</f>
        <v>02.01</v>
      </c>
      <c r="I89" s="274" t="str">
        <f>VLOOKUP(O89,DESPESAS!A$1:D$10000,3,FALSE)</f>
        <v>MEDICAMENTOS</v>
      </c>
      <c r="J89" s="275">
        <f>CAZUL!F86</f>
        <v>0</v>
      </c>
      <c r="K89" s="276">
        <f>CAZUL!G86</f>
        <v>-873</v>
      </c>
      <c r="L89" s="275">
        <f t="shared" si="1"/>
        <v>-691704.71000000031</v>
      </c>
      <c r="M89" s="268" t="str">
        <f>CAZUL!I86</f>
        <v>P.S. MIRACATU (CC 51823-9)</v>
      </c>
      <c r="N89" s="277"/>
      <c r="O89" s="293" t="str">
        <f>CAZUL!C86</f>
        <v>MEDICAMENTOS</v>
      </c>
    </row>
    <row r="90" spans="1:15" ht="20.100000000000001" customHeight="1">
      <c r="A90" s="384">
        <v>52305</v>
      </c>
      <c r="B90" s="268" t="str">
        <f>CAZUL!P87</f>
        <v>Transferência bancária</v>
      </c>
      <c r="C90" s="269" t="str">
        <f>CAZUL!D87</f>
        <v>NF 6173</v>
      </c>
      <c r="D90" s="270" t="str">
        <f>CAZUL!N87</f>
        <v>23/05/2024</v>
      </c>
      <c r="E90" s="271" t="str">
        <f>INICIO!B$5</f>
        <v>P. S. MIRACATU/SP</v>
      </c>
      <c r="F90" s="272" t="str">
        <f>VLOOKUP(G90,FORNECEDOR!$A$1:$B$10000,2,FALSE)</f>
        <v>51.337.468/0001-07</v>
      </c>
      <c r="G90" s="273" t="str">
        <f>CAZUL!E87</f>
        <v>EMBRASPLAST COMERCIO DE UTILIDADES LTDA</v>
      </c>
      <c r="H90" s="274" t="str">
        <f>VLOOKUP(O90,DESPESAS!A$1:D$10000,2,FALSE)</f>
        <v>02.06</v>
      </c>
      <c r="I90" s="274" t="str">
        <f>VLOOKUP(O90,DESPESAS!A$1:D$10000,3,FALSE)</f>
        <v>MATERIAIS DE LIMPEZA</v>
      </c>
      <c r="J90" s="275">
        <f>CAZUL!F87</f>
        <v>0</v>
      </c>
      <c r="K90" s="276">
        <f>CAZUL!G87</f>
        <v>-854.75</v>
      </c>
      <c r="L90" s="275">
        <f t="shared" si="1"/>
        <v>-692559.46000000031</v>
      </c>
      <c r="M90" s="268" t="str">
        <f>CAZUL!I87</f>
        <v>P.S. MIRACATU (CC 51823-9)</v>
      </c>
      <c r="N90" s="277"/>
      <c r="O90" s="293" t="str">
        <f>CAZUL!C87</f>
        <v>MATERIAIS DE LIMPEZA E HIGIENE</v>
      </c>
    </row>
    <row r="91" spans="1:15" ht="20.100000000000001" customHeight="1">
      <c r="A91" s="384">
        <v>52303</v>
      </c>
      <c r="B91" s="268" t="str">
        <f>CAZUL!P88</f>
        <v>Boleto bancário</v>
      </c>
      <c r="C91" s="269" t="str">
        <f>CAZUL!D88</f>
        <v>PEDIDO Nº 53482</v>
      </c>
      <c r="D91" s="270" t="str">
        <f>CAZUL!N88</f>
        <v>23/05/2024</v>
      </c>
      <c r="E91" s="271" t="str">
        <f>INICIO!B$5</f>
        <v>P. S. MIRACATU/SP</v>
      </c>
      <c r="F91" s="272" t="str">
        <f>VLOOKUP(G91,FORNECEDOR!$A$1:$B$10000,2,FALSE)</f>
        <v>60.896.248/0001-04</v>
      </c>
      <c r="G91" s="273" t="str">
        <f>CAZUL!E88</f>
        <v>VALLESUL TRANSPORTES E TURISMO LTDA</v>
      </c>
      <c r="H91" s="274" t="str">
        <f>VLOOKUP(O91,DESPESAS!A$1:D$10000,2,FALSE)</f>
        <v>03.42</v>
      </c>
      <c r="I91" s="274" t="str">
        <f>VLOOKUP(O91,DESPESAS!A$1:D$10000,3,FALSE)</f>
        <v>VALE TRANSPORTE</v>
      </c>
      <c r="J91" s="275">
        <f>CAZUL!F88</f>
        <v>0</v>
      </c>
      <c r="K91" s="276">
        <f>CAZUL!G88</f>
        <v>-1000</v>
      </c>
      <c r="L91" s="275">
        <f t="shared" si="1"/>
        <v>-693559.46000000031</v>
      </c>
      <c r="M91" s="268" t="str">
        <f>CAZUL!I88</f>
        <v>P.S. MIRACATU (CC 51823-9)</v>
      </c>
      <c r="N91" s="277"/>
      <c r="O91" s="293" t="str">
        <f>CAZUL!C88</f>
        <v>VALE TRANSPORTE</v>
      </c>
    </row>
    <row r="92" spans="1:15" ht="20.100000000000001" customHeight="1">
      <c r="A92" s="384">
        <v>52304</v>
      </c>
      <c r="B92" s="268" t="str">
        <f>CAZUL!P89</f>
        <v>Boleto bancário</v>
      </c>
      <c r="C92" s="269" t="str">
        <f>CAZUL!D89</f>
        <v>PEDIDO Nº 53483</v>
      </c>
      <c r="D92" s="270" t="str">
        <f>CAZUL!N89</f>
        <v>23/05/2024</v>
      </c>
      <c r="E92" s="271" t="str">
        <f>INICIO!B$5</f>
        <v>P. S. MIRACATU/SP</v>
      </c>
      <c r="F92" s="272" t="str">
        <f>VLOOKUP(G92,FORNECEDOR!$A$1:$B$10000,2,FALSE)</f>
        <v>60.896.248/0001-04</v>
      </c>
      <c r="G92" s="273" t="str">
        <f>CAZUL!E89</f>
        <v>VALLESUL TRANSPORTES E TURISMO LTDA</v>
      </c>
      <c r="H92" s="274" t="str">
        <f>VLOOKUP(O92,DESPESAS!A$1:D$10000,2,FALSE)</f>
        <v>03.42</v>
      </c>
      <c r="I92" s="274" t="str">
        <f>VLOOKUP(O92,DESPESAS!A$1:D$10000,3,FALSE)</f>
        <v>VALE TRANSPORTE</v>
      </c>
      <c r="J92" s="275">
        <f>CAZUL!F89</f>
        <v>0</v>
      </c>
      <c r="K92" s="276">
        <f>CAZUL!G89</f>
        <v>-321.5</v>
      </c>
      <c r="L92" s="275">
        <f t="shared" si="1"/>
        <v>-693880.96000000031</v>
      </c>
      <c r="M92" s="268" t="str">
        <f>CAZUL!I89</f>
        <v>P.S. MIRACATU (CC 51823-9)</v>
      </c>
      <c r="N92" s="277"/>
      <c r="O92" s="293" t="str">
        <f>CAZUL!C89</f>
        <v>VALE TRANSPORTE</v>
      </c>
    </row>
    <row r="93" spans="1:15" ht="20.100000000000001" customHeight="1">
      <c r="A93" s="384">
        <v>52306</v>
      </c>
      <c r="B93" s="268" t="str">
        <f>CAZUL!P90</f>
        <v>Pagamento instantâneo</v>
      </c>
      <c r="C93" s="269" t="str">
        <f>CAZUL!D90</f>
        <v>NF 6202</v>
      </c>
      <c r="D93" s="270" t="str">
        <f>CAZUL!N90</f>
        <v>23/05/2024</v>
      </c>
      <c r="E93" s="271" t="str">
        <f>INICIO!B$5</f>
        <v>P. S. MIRACATU/SP</v>
      </c>
      <c r="F93" s="272" t="str">
        <f>VLOOKUP(G93,FORNECEDOR!$A$1:$B$10000,2,FALSE)</f>
        <v>11.616.784/0001-01</v>
      </c>
      <c r="G93" s="273" t="str">
        <f>CAZUL!E90</f>
        <v>DANIELA XAVIER DE ALMEIDA SPINA</v>
      </c>
      <c r="H93" s="274" t="str">
        <f>VLOOKUP(O93,DESPESAS!A$1:D$10000,2,FALSE)</f>
        <v>03.01</v>
      </c>
      <c r="I93" s="274" t="str">
        <f>VLOOKUP(O93,DESPESAS!A$1:D$10000,3,FALSE)</f>
        <v>ALIMENTAÇAO</v>
      </c>
      <c r="J93" s="275">
        <f>CAZUL!F90</f>
        <v>0</v>
      </c>
      <c r="K93" s="276">
        <f>CAZUL!G90</f>
        <v>-16043.9</v>
      </c>
      <c r="L93" s="275">
        <f t="shared" si="1"/>
        <v>-709924.86000000034</v>
      </c>
      <c r="M93" s="268" t="str">
        <f>CAZUL!I90</f>
        <v>P.S. MIRACATU (CC 51823-9)</v>
      </c>
      <c r="N93" s="277"/>
      <c r="O93" s="293" t="str">
        <f>CAZUL!C90</f>
        <v>LANCHES E REFEIÇOES</v>
      </c>
    </row>
    <row r="94" spans="1:15" ht="20.100000000000001" customHeight="1">
      <c r="A94" s="384">
        <v>52307</v>
      </c>
      <c r="B94" s="268" t="str">
        <f>CAZUL!P91</f>
        <v>Pagamento instantâneo</v>
      </c>
      <c r="C94" s="269" t="str">
        <f>CAZUL!D91</f>
        <v>NFS 325</v>
      </c>
      <c r="D94" s="270" t="str">
        <f>CAZUL!N91</f>
        <v>23/05/2024</v>
      </c>
      <c r="E94" s="271" t="str">
        <f>INICIO!B$5</f>
        <v>P. S. MIRACATU/SP</v>
      </c>
      <c r="F94" s="272" t="str">
        <f>VLOOKUP(G94,FORNECEDOR!$A$1:$B$10000,2,FALSE)</f>
        <v>01.790.382/0001-67</v>
      </c>
      <c r="G94" s="273" t="str">
        <f>CAZUL!E91</f>
        <v>VITAI INOVACAO LTDA</v>
      </c>
      <c r="H94" s="274" t="str">
        <f>VLOOKUP(O94,DESPESAS!A$1:D$10000,2,FALSE)</f>
        <v>03.41</v>
      </c>
      <c r="I94" s="274" t="str">
        <f>VLOOKUP(O94,DESPESAS!A$1:D$10000,3,FALSE)</f>
        <v>MANUTENÇAO DE SOFTWARE</v>
      </c>
      <c r="J94" s="275">
        <f>CAZUL!F91</f>
        <v>0</v>
      </c>
      <c r="K94" s="276">
        <f>CAZUL!G91</f>
        <v>-4223.25</v>
      </c>
      <c r="L94" s="275">
        <f t="shared" si="1"/>
        <v>-714148.11000000034</v>
      </c>
      <c r="M94" s="268" t="str">
        <f>CAZUL!I91</f>
        <v>P.S. MIRACATU (CC 51823-9)</v>
      </c>
      <c r="N94" s="277"/>
      <c r="O94" s="293" t="str">
        <f>CAZUL!C91</f>
        <v>MANUTENÇAO DE SOFTWARE</v>
      </c>
    </row>
    <row r="95" spans="1:15" ht="20.100000000000001" customHeight="1">
      <c r="A95" s="384">
        <v>52308</v>
      </c>
      <c r="B95" s="268" t="str">
        <f>CAZUL!P92</f>
        <v>Pagamento instantâneo</v>
      </c>
      <c r="C95" s="269" t="str">
        <f>CAZUL!D92</f>
        <v>NFS 1514</v>
      </c>
      <c r="D95" s="270" t="str">
        <f>CAZUL!N92</f>
        <v>23/05/2024</v>
      </c>
      <c r="E95" s="271" t="str">
        <f>INICIO!B$5</f>
        <v>P. S. MIRACATU/SP</v>
      </c>
      <c r="F95" s="272" t="str">
        <f>VLOOKUP(G95,FORNECEDOR!$A$1:$B$10000,2,FALSE)</f>
        <v>19.095.917/0001-45</v>
      </c>
      <c r="G95" s="273" t="str">
        <f>CAZUL!E92</f>
        <v>FGTECH MANUTENCAO DE EQUIPAMENTOS LTDA</v>
      </c>
      <c r="H95" s="274" t="str">
        <f>VLOOKUP(O95,DESPESAS!A$1:D$10000,2,FALSE)</f>
        <v>03.09</v>
      </c>
      <c r="I95" s="274" t="str">
        <f>VLOOKUP(O95,DESPESAS!A$1:D$10000,3,FALSE)</f>
        <v>MANUTENÇAO EQUIPAMENTOS EM GERAL</v>
      </c>
      <c r="J95" s="275">
        <f>CAZUL!F92</f>
        <v>0</v>
      </c>
      <c r="K95" s="276">
        <f>CAZUL!G92</f>
        <v>-4500</v>
      </c>
      <c r="L95" s="275">
        <f t="shared" si="1"/>
        <v>-718648.11000000034</v>
      </c>
      <c r="M95" s="268" t="str">
        <f>CAZUL!I92</f>
        <v>P.S. MIRACATU (CC 51823-9)</v>
      </c>
      <c r="N95" s="277"/>
      <c r="O95" s="293" t="str">
        <f>CAZUL!C92</f>
        <v>MANUTENÇAO DE EQUIPAMENTOS</v>
      </c>
    </row>
    <row r="96" spans="1:15" ht="20.100000000000001" customHeight="1">
      <c r="A96" s="384">
        <v>52309</v>
      </c>
      <c r="B96" s="268" t="str">
        <f>CAZUL!P93</f>
        <v>Pagamento instantâneo</v>
      </c>
      <c r="C96" s="269" t="str">
        <f>CAZUL!D93</f>
        <v>RECIBO DE LOCAÇÃO Nº 703</v>
      </c>
      <c r="D96" s="270" t="str">
        <f>CAZUL!N93</f>
        <v>23/05/2024</v>
      </c>
      <c r="E96" s="271" t="str">
        <f>INICIO!B$5</f>
        <v>P. S. MIRACATU/SP</v>
      </c>
      <c r="F96" s="272" t="str">
        <f>VLOOKUP(G96,FORNECEDOR!$A$1:$B$10000,2,FALSE)</f>
        <v>06.088.486/0001-48</v>
      </c>
      <c r="G96" s="273" t="str">
        <f>CAZUL!E93</f>
        <v>SAMIR SERVICOS RADIOLOGICOS LTDA</v>
      </c>
      <c r="H96" s="274" t="str">
        <f>VLOOKUP(O96,DESPESAS!A$1:D$10000,2,FALSE)</f>
        <v>03.06</v>
      </c>
      <c r="I96" s="274" t="str">
        <f>VLOOKUP(O96,DESPESAS!A$1:D$10000,3,FALSE)</f>
        <v>EXAMES LABORATORIAIS E DE IMAGEM</v>
      </c>
      <c r="J96" s="275">
        <f>CAZUL!F93</f>
        <v>0</v>
      </c>
      <c r="K96" s="276">
        <f>CAZUL!G93</f>
        <v>-8800</v>
      </c>
      <c r="L96" s="275">
        <f t="shared" si="1"/>
        <v>-727448.11000000034</v>
      </c>
      <c r="M96" s="268" t="str">
        <f>CAZUL!I93</f>
        <v>P.S. MIRACATU (CC 51823-9)</v>
      </c>
      <c r="N96" s="277"/>
      <c r="O96" s="293" t="str">
        <f>CAZUL!C93</f>
        <v>SERVIÇO DE RADIOLOGIA</v>
      </c>
    </row>
    <row r="97" spans="1:15" ht="20.100000000000001" customHeight="1">
      <c r="A97" s="384">
        <v>551523000051826</v>
      </c>
      <c r="B97" s="268" t="str">
        <f>CAZUL!P94</f>
        <v>Transferência bancária</v>
      </c>
      <c r="C97" s="269" t="str">
        <f>CAZUL!D94</f>
        <v>RATEIO ADMINISTRATIVO COMP. 05/2024</v>
      </c>
      <c r="D97" s="270" t="str">
        <f>CAZUL!N94</f>
        <v>23/05/2024</v>
      </c>
      <c r="E97" s="271" t="str">
        <f>INICIO!B$5</f>
        <v>P. S. MIRACATU/SP</v>
      </c>
      <c r="F97" s="272" t="str">
        <f>VLOOKUP(G97,FORNECEDOR!$A$1:$B$10000,2,FALSE)</f>
        <v>12.955.134/0001-45</v>
      </c>
      <c r="G97" s="273" t="str">
        <f>CAZUL!E94</f>
        <v>INSTITUTO DIVA ALVES DO BRASIL</v>
      </c>
      <c r="H97" s="274" t="str">
        <f>VLOOKUP(O97,DESPESAS!A$1:D$10000,2,FALSE)</f>
        <v>04.09</v>
      </c>
      <c r="I97" s="274" t="str">
        <f>VLOOKUP(O97,DESPESAS!A$1:D$10000,3,FALSE)</f>
        <v>RATEIO DAS DESPESAS DA SEDE DA CONTRATADA</v>
      </c>
      <c r="J97" s="275">
        <f>CAZUL!F94</f>
        <v>0</v>
      </c>
      <c r="K97" s="276">
        <f>CAZUL!G94</f>
        <v>-37247.360000000001</v>
      </c>
      <c r="L97" s="275">
        <f t="shared" si="1"/>
        <v>-764695.47000000032</v>
      </c>
      <c r="M97" s="268" t="str">
        <f>CAZUL!I94</f>
        <v>P.S. MIRACATU (CC 51823-9)</v>
      </c>
      <c r="N97" s="277"/>
      <c r="O97" s="293" t="str">
        <f>CAZUL!C94</f>
        <v>RATEIO ADM.</v>
      </c>
    </row>
    <row r="98" spans="1:15" ht="20.100000000000001" customHeight="1">
      <c r="A98" s="384">
        <v>551523000051826</v>
      </c>
      <c r="B98" s="268" t="str">
        <f>CAZUL!P95</f>
        <v>Transferência bancária</v>
      </c>
      <c r="C98" s="269" t="str">
        <f>CAZUL!D95</f>
        <v>RATEIO ADMINISTRATIVO S/ ADITIVO COMP. 05/2024</v>
      </c>
      <c r="D98" s="270" t="str">
        <f>CAZUL!N95</f>
        <v>23/05/2024</v>
      </c>
      <c r="E98" s="271" t="str">
        <f>INICIO!B$5</f>
        <v>P. S. MIRACATU/SP</v>
      </c>
      <c r="F98" s="272" t="str">
        <f>VLOOKUP(G98,FORNECEDOR!$A$1:$B$10000,2,FALSE)</f>
        <v>12.955.134/0001-45</v>
      </c>
      <c r="G98" s="273" t="str">
        <f>CAZUL!E95</f>
        <v>INSTITUTO DIVA ALVES DO BRASIL</v>
      </c>
      <c r="H98" s="274" t="str">
        <f>VLOOKUP(O98,DESPESAS!A$1:D$10000,2,FALSE)</f>
        <v>04.09</v>
      </c>
      <c r="I98" s="274" t="str">
        <f>VLOOKUP(O98,DESPESAS!A$1:D$10000,3,FALSE)</f>
        <v>RATEIO DAS DESPESAS DA SEDE DA CONTRATADA</v>
      </c>
      <c r="J98" s="275">
        <f>CAZUL!F95</f>
        <v>0</v>
      </c>
      <c r="K98" s="276">
        <f>CAZUL!G95</f>
        <v>-3937.83</v>
      </c>
      <c r="L98" s="275">
        <f t="shared" si="1"/>
        <v>-768633.30000000028</v>
      </c>
      <c r="M98" s="268" t="str">
        <f>CAZUL!I95</f>
        <v>P.S. MIRACATU (CC 51823-9)</v>
      </c>
      <c r="N98" s="277"/>
      <c r="O98" s="293" t="str">
        <f>CAZUL!C95</f>
        <v>RATEIO ADM.</v>
      </c>
    </row>
    <row r="99" spans="1:15" ht="20.100000000000001" customHeight="1">
      <c r="A99" s="384">
        <v>831441100157039</v>
      </c>
      <c r="B99" s="268" t="str">
        <f>CAZUL!P96</f>
        <v>Débito automático</v>
      </c>
      <c r="C99" s="269" t="str">
        <f>CAZUL!D96</f>
        <v>TARIFA BANCÁRIA</v>
      </c>
      <c r="D99" s="270" t="str">
        <f>CAZUL!N96</f>
        <v>23/05/2024</v>
      </c>
      <c r="E99" s="271" t="str">
        <f>INICIO!B$5</f>
        <v>P. S. MIRACATU/SP</v>
      </c>
      <c r="F99" s="272" t="str">
        <f>VLOOKUP(G99,FORNECEDOR!$A$1:$B$10000,2,FALSE)</f>
        <v>00.000.000/1409-53</v>
      </c>
      <c r="G99" s="273" t="str">
        <f>CAZUL!E96</f>
        <v>BANCO DO BRASIL</v>
      </c>
      <c r="H99" s="274" t="str">
        <f>VLOOKUP(O99,DESPESAS!A$1:D$10000,2,FALSE)</f>
        <v>04.07</v>
      </c>
      <c r="I99" s="274" t="str">
        <f>VLOOKUP(O99,DESPESAS!A$1:D$10000,3,FALSE)</f>
        <v>TARIFAS BANCARIAS</v>
      </c>
      <c r="J99" s="275">
        <f>CAZUL!F96</f>
        <v>0</v>
      </c>
      <c r="K99" s="276">
        <f>CAZUL!G96</f>
        <v>-12</v>
      </c>
      <c r="L99" s="275">
        <f t="shared" si="1"/>
        <v>-768645.30000000028</v>
      </c>
      <c r="M99" s="268" t="str">
        <f>CAZUL!I96</f>
        <v>P.S. MIRACATU (CC 51823-9)</v>
      </c>
      <c r="N99" s="277"/>
      <c r="O99" s="293" t="str">
        <f>CAZUL!C96</f>
        <v>TARIFAS BANCÁRIAS</v>
      </c>
    </row>
    <row r="100" spans="1:15" ht="20.100000000000001" customHeight="1">
      <c r="A100" s="384">
        <v>552302000016919</v>
      </c>
      <c r="B100" s="268" t="str">
        <f>CAZUL!P97</f>
        <v>Transferência bancária</v>
      </c>
      <c r="C100" s="269" t="str">
        <f>CAZUL!D97</f>
        <v>1/2 - REPASSE COMP. 05/2024</v>
      </c>
      <c r="D100" s="270" t="str">
        <f>CAZUL!N97</f>
        <v>23/05/2024</v>
      </c>
      <c r="E100" s="271" t="str">
        <f>INICIO!B$5</f>
        <v>P. S. MIRACATU/SP</v>
      </c>
      <c r="F100" s="272" t="str">
        <f>VLOOKUP(G100,FORNECEDOR!$A$1:$B$10000,2,FALSE)</f>
        <v>46.583.654/0001-96</v>
      </c>
      <c r="G100" s="273" t="str">
        <f>CAZUL!E97</f>
        <v>MUNICIPIO DE MIRACATU</v>
      </c>
      <c r="H100" s="274" t="str">
        <f>VLOOKUP(O100,DESPESAS!A$1:D$10000,2,FALSE)</f>
        <v>03.37</v>
      </c>
      <c r="I100" s="274" t="str">
        <f>VLOOKUP(O100,DESPESAS!A$1:D$10000,3,FALSE)</f>
        <v>CONTRATO DE GESTÃO</v>
      </c>
      <c r="J100" s="275">
        <f>CAZUL!F97</f>
        <v>782507.62</v>
      </c>
      <c r="K100" s="276">
        <f>CAZUL!G97</f>
        <v>0</v>
      </c>
      <c r="L100" s="275">
        <f t="shared" si="1"/>
        <v>13862.319999999716</v>
      </c>
      <c r="M100" s="268" t="str">
        <f>CAZUL!I97</f>
        <v>P.S. MIRACATU (CC 51823-9)</v>
      </c>
      <c r="N100" s="277"/>
      <c r="O100" s="293" t="str">
        <f>CAZUL!C97</f>
        <v>CONTRATO DE GESTÃO</v>
      </c>
    </row>
    <row r="101" spans="1:15" ht="20.100000000000001" customHeight="1">
      <c r="A101" s="384">
        <v>552302000016919</v>
      </c>
      <c r="B101" s="268" t="str">
        <f>CAZUL!P98</f>
        <v>Transferência bancária</v>
      </c>
      <c r="C101" s="269" t="str">
        <f>CAZUL!D98</f>
        <v>2/2 - REPASSE COMP. 05/2024 (ADITIVO)</v>
      </c>
      <c r="D101" s="270" t="str">
        <f>CAZUL!N98</f>
        <v>23/05/2024</v>
      </c>
      <c r="E101" s="271" t="str">
        <f>INICIO!B$5</f>
        <v>P. S. MIRACATU/SP</v>
      </c>
      <c r="F101" s="272" t="str">
        <f>VLOOKUP(G101,FORNECEDOR!$A$1:$B$10000,2,FALSE)</f>
        <v>46.583.654/0001-96</v>
      </c>
      <c r="G101" s="273" t="str">
        <f>CAZUL!E98</f>
        <v>MUNICIPIO DE MIRACATU</v>
      </c>
      <c r="H101" s="274" t="str">
        <f>VLOOKUP(O101,DESPESAS!A$1:D$10000,2,FALSE)</f>
        <v>03.37</v>
      </c>
      <c r="I101" s="274" t="str">
        <f>VLOOKUP(O101,DESPESAS!A$1:D$10000,3,FALSE)</f>
        <v>CONTRATO DE GESTÃO</v>
      </c>
      <c r="J101" s="275">
        <f>CAZUL!F98</f>
        <v>82727.48</v>
      </c>
      <c r="K101" s="276">
        <f>CAZUL!G98</f>
        <v>0</v>
      </c>
      <c r="L101" s="275">
        <f t="shared" si="1"/>
        <v>96589.799999999712</v>
      </c>
      <c r="M101" s="268" t="str">
        <f>CAZUL!I98</f>
        <v>P.S. MIRACATU (CC 51823-9)</v>
      </c>
      <c r="N101" s="277"/>
      <c r="O101" s="293" t="str">
        <f>CAZUL!C98</f>
        <v>CONTRATO DE GESTÃO</v>
      </c>
    </row>
    <row r="102" spans="1:15" ht="20.100000000000001" customHeight="1">
      <c r="A102" s="384">
        <v>552193000020293</v>
      </c>
      <c r="B102" s="268" t="str">
        <f>CAZUL!P99</f>
        <v>Transferência bancária</v>
      </c>
      <c r="C102" s="269" t="str">
        <f>CAZUL!D99</f>
        <v>NFS 1672</v>
      </c>
      <c r="D102" s="270" t="str">
        <f>CAZUL!N99</f>
        <v>23/05/2024</v>
      </c>
      <c r="E102" s="271" t="str">
        <f>INICIO!B$5</f>
        <v>P. S. MIRACATU/SP</v>
      </c>
      <c r="F102" s="272" t="str">
        <f>VLOOKUP(G102,FORNECEDOR!$A$1:$B$10000,2,FALSE)</f>
        <v>48.674.923/0001-55</v>
      </c>
      <c r="G102" s="273" t="str">
        <f>CAZUL!E99</f>
        <v>VIACAO TRANSCONTILHA</v>
      </c>
      <c r="H102" s="274" t="str">
        <f>VLOOKUP(O102,DESPESAS!A$1:D$10000,2,FALSE)</f>
        <v>03.42</v>
      </c>
      <c r="I102" s="274" t="str">
        <f>VLOOKUP(O102,DESPESAS!A$1:D$10000,3,FALSE)</f>
        <v>VALE TRANSPORTE</v>
      </c>
      <c r="J102" s="275">
        <f>CAZUL!F99</f>
        <v>0</v>
      </c>
      <c r="K102" s="276">
        <f>CAZUL!G99</f>
        <v>-1664</v>
      </c>
      <c r="L102" s="275">
        <f t="shared" si="1"/>
        <v>94925.799999999712</v>
      </c>
      <c r="M102" s="268" t="str">
        <f>CAZUL!I99</f>
        <v>P.S. MIRACATU (CC 51823-9)</v>
      </c>
      <c r="N102" s="277"/>
      <c r="O102" s="293" t="str">
        <f>CAZUL!C99</f>
        <v>VALE TRANSPORTE</v>
      </c>
    </row>
    <row r="103" spans="1:15" ht="20.100000000000001" customHeight="1">
      <c r="A103" s="384">
        <v>551523000051823</v>
      </c>
      <c r="B103" s="268" t="str">
        <f>CAZUL!P100</f>
        <v>Transferência bancária</v>
      </c>
      <c r="C103" s="269" t="str">
        <f>CAZUL!D100</f>
        <v>1/2 - RATEIO ADMINISTRATIVO COMP. 05/2024</v>
      </c>
      <c r="D103" s="270" t="str">
        <f>CAZUL!N100</f>
        <v>23/05/2024</v>
      </c>
      <c r="E103" s="271" t="s">
        <v>1850</v>
      </c>
      <c r="F103" s="272" t="str">
        <f>VLOOKUP(G103,FORNECEDOR!$A$1:$B$10000,2,FALSE)</f>
        <v>12.955.134/0001-45</v>
      </c>
      <c r="G103" s="273" t="str">
        <f>CAZUL!E100</f>
        <v>INSTITUTO DIVA ALVES DO BRASIL</v>
      </c>
      <c r="H103" s="274" t="str">
        <f>VLOOKUP(O103,DESPESAS!A$1:D$10000,2,FALSE)</f>
        <v>04.09</v>
      </c>
      <c r="I103" s="274" t="str">
        <f>VLOOKUP(O103,DESPESAS!A$1:D$10000,3,FALSE)</f>
        <v>RECEITA DE RATEIO ADM.</v>
      </c>
      <c r="J103" s="275">
        <f>CAZUL!F100</f>
        <v>37247.360000000001</v>
      </c>
      <c r="K103" s="276">
        <f>CAZUL!G100</f>
        <v>0</v>
      </c>
      <c r="L103" s="275">
        <f>L102+J103+K103</f>
        <v>132173.15999999971</v>
      </c>
      <c r="M103" s="268" t="str">
        <f>CAZUL!I100</f>
        <v>SEDE MIRACATU (CC 51826-3)</v>
      </c>
      <c r="N103" s="277"/>
      <c r="O103" s="293" t="str">
        <f>CAZUL!C100</f>
        <v>RECEITA DE RATEIO ADM.</v>
      </c>
    </row>
    <row r="104" spans="1:15" ht="20.100000000000001" customHeight="1">
      <c r="A104" s="384">
        <v>551523000051823</v>
      </c>
      <c r="B104" s="268" t="str">
        <f>CAZUL!P101</f>
        <v>Transferência bancária</v>
      </c>
      <c r="C104" s="269" t="str">
        <f>CAZUL!D101</f>
        <v>2/2 - RATEIO ADMINISTRATIVO S/ ADITIVO COMP. 05/2024</v>
      </c>
      <c r="D104" s="270" t="str">
        <f>CAZUL!N101</f>
        <v>23/05/2024</v>
      </c>
      <c r="E104" s="271" t="s">
        <v>1850</v>
      </c>
      <c r="F104" s="272" t="str">
        <f>VLOOKUP(G104,FORNECEDOR!$A$1:$B$10000,2,FALSE)</f>
        <v>12.955.134/0001-45</v>
      </c>
      <c r="G104" s="273" t="str">
        <f>CAZUL!E101</f>
        <v>INSTITUTO DIVA ALVES DO BRASIL</v>
      </c>
      <c r="H104" s="274" t="str">
        <f>VLOOKUP(O104,DESPESAS!A$1:D$10000,2,FALSE)</f>
        <v>04.09</v>
      </c>
      <c r="I104" s="274" t="str">
        <f>VLOOKUP(O104,DESPESAS!A$1:D$10000,3,FALSE)</f>
        <v>RECEITA DE RATEIO ADM.</v>
      </c>
      <c r="J104" s="275">
        <f>CAZUL!F101</f>
        <v>3937.83</v>
      </c>
      <c r="K104" s="276">
        <f>CAZUL!G101</f>
        <v>0</v>
      </c>
      <c r="L104" s="275">
        <f t="shared" si="1"/>
        <v>136110.9899999997</v>
      </c>
      <c r="M104" s="268" t="str">
        <f>CAZUL!I101</f>
        <v>SEDE MIRACATU (CC 51826-3)</v>
      </c>
      <c r="N104" s="277"/>
      <c r="O104" s="293" t="str">
        <f>CAZUL!C101</f>
        <v>RECEITA DE RATEIO ADM.</v>
      </c>
    </row>
    <row r="105" spans="1:15" ht="20.100000000000001" customHeight="1">
      <c r="A105" s="384">
        <v>553222000021815</v>
      </c>
      <c r="B105" s="268" t="str">
        <f>CAZUL!P102</f>
        <v>Transferência bancária</v>
      </c>
      <c r="C105" s="269" t="str">
        <f>CAZUL!D102</f>
        <v>NF 177015</v>
      </c>
      <c r="D105" s="270" t="str">
        <f>CAZUL!N102</f>
        <v>24/05/2024</v>
      </c>
      <c r="E105" s="271" t="str">
        <f>INICIO!B$5</f>
        <v>P. S. MIRACATU/SP</v>
      </c>
      <c r="F105" s="272" t="str">
        <f>VLOOKUP(G105,FORNECEDOR!$A$1:$B$10000,2,FALSE)</f>
        <v>08.189.587/0001-30</v>
      </c>
      <c r="G105" s="273" t="str">
        <f>CAZUL!E102</f>
        <v>R.B.SISTEMAS DE SERVICOS R.B. QUALITY COMERCIO DE EMBALAGENS LTDA</v>
      </c>
      <c r="H105" s="274" t="str">
        <f>VLOOKUP(O105,DESPESAS!A$1:D$10000,2,FALSE)</f>
        <v>02.06</v>
      </c>
      <c r="I105" s="274" t="str">
        <f>VLOOKUP(O105,DESPESAS!A$1:D$10000,3,FALSE)</f>
        <v>MATERIAIS DE LIMPEZA</v>
      </c>
      <c r="J105" s="275">
        <f>CAZUL!F102</f>
        <v>0</v>
      </c>
      <c r="K105" s="276">
        <f>CAZUL!G102</f>
        <v>-1421.6</v>
      </c>
      <c r="L105" s="275">
        <f>L104+J105+K105</f>
        <v>134689.38999999969</v>
      </c>
      <c r="M105" s="268" t="str">
        <f>CAZUL!I102</f>
        <v>P.S. MIRACATU (CC 51823-9)</v>
      </c>
      <c r="N105" s="277"/>
      <c r="O105" s="293" t="str">
        <f>CAZUL!C102</f>
        <v>MATERIAIS DE LIMPEZA E HIGIENE</v>
      </c>
    </row>
    <row r="106" spans="1:15" ht="20.100000000000001" customHeight="1">
      <c r="A106" s="384">
        <v>861451200072088</v>
      </c>
      <c r="B106" s="268" t="str">
        <f>CAZUL!P103</f>
        <v>Débito automático</v>
      </c>
      <c r="C106" s="269" t="str">
        <f>CAZUL!D103</f>
        <v>TARIFA BANCÁRIA</v>
      </c>
      <c r="D106" s="270" t="str">
        <f>CAZUL!N103</f>
        <v>24/05/2024</v>
      </c>
      <c r="E106" s="271" t="str">
        <f>INICIO!B$5</f>
        <v>P. S. MIRACATU/SP</v>
      </c>
      <c r="F106" s="272" t="str">
        <f>VLOOKUP(G106,FORNECEDOR!$A$1:$B$10000,2,FALSE)</f>
        <v>00.000.000/1409-53</v>
      </c>
      <c r="G106" s="273" t="str">
        <f>CAZUL!E103</f>
        <v>BANCO DO BRASIL</v>
      </c>
      <c r="H106" s="274" t="str">
        <f>VLOOKUP(O106,DESPESAS!A$1:D$10000,2,FALSE)</f>
        <v>04.07</v>
      </c>
      <c r="I106" s="274" t="str">
        <f>VLOOKUP(O106,DESPESAS!A$1:D$10000,3,FALSE)</f>
        <v>TARIFAS BANCARIAS</v>
      </c>
      <c r="J106" s="275">
        <f>CAZUL!F103</f>
        <v>0</v>
      </c>
      <c r="K106" s="276">
        <f>CAZUL!G103</f>
        <v>-40</v>
      </c>
      <c r="L106" s="275">
        <f t="shared" si="1"/>
        <v>134649.38999999969</v>
      </c>
      <c r="M106" s="268" t="str">
        <f>CAZUL!I103</f>
        <v>P.S. MIRACATU (CC 51823-9)</v>
      </c>
      <c r="N106" s="277"/>
      <c r="O106" s="293" t="str">
        <f>CAZUL!C103</f>
        <v>TARIFAS BANCÁRIAS</v>
      </c>
    </row>
    <row r="107" spans="1:15" ht="20.100000000000001" customHeight="1">
      <c r="A107" s="384">
        <v>16808</v>
      </c>
      <c r="B107" s="268" t="str">
        <f>CAZUL!P104</f>
        <v>Transferência bancária</v>
      </c>
      <c r="C107" s="269" t="str">
        <f>CAZUL!D104</f>
        <v>FÉRIAS</v>
      </c>
      <c r="D107" s="270" t="str">
        <f>CAZUL!N104</f>
        <v>29/05/2024</v>
      </c>
      <c r="E107" s="271" t="str">
        <f>INICIO!B$5</f>
        <v>P. S. MIRACATU/SP</v>
      </c>
      <c r="F107" s="272" t="str">
        <f>VLOOKUP(G107,FORNECEDOR!$A$1:$B$10000,2,FALSE)</f>
        <v>384.264.428-03</v>
      </c>
      <c r="G107" s="273" t="str">
        <f>CAZUL!E104</f>
        <v>TIAGO MARTINS CORREA</v>
      </c>
      <c r="H107" s="274" t="str">
        <f>VLOOKUP(O107,DESPESAS!A$1:D$10000,2,FALSE)</f>
        <v>01.04</v>
      </c>
      <c r="I107" s="274" t="str">
        <f>VLOOKUP(O107,DESPESAS!A$1:D$10000,3,FALSE)</f>
        <v>FERIAS</v>
      </c>
      <c r="J107" s="275">
        <f>CAZUL!F104</f>
        <v>0</v>
      </c>
      <c r="K107" s="276">
        <f>CAZUL!G104</f>
        <v>-2652.93</v>
      </c>
      <c r="L107" s="275">
        <f t="shared" si="1"/>
        <v>131996.4599999997</v>
      </c>
      <c r="M107" s="268" t="str">
        <f>CAZUL!I104</f>
        <v>P.S. MIRACATU (CC 51823-9)</v>
      </c>
      <c r="N107" s="277"/>
      <c r="O107" s="293" t="str">
        <f>CAZUL!C104</f>
        <v>FERIAS</v>
      </c>
    </row>
    <row r="108" spans="1:15" ht="20.100000000000001" customHeight="1">
      <c r="A108" s="384">
        <v>16808</v>
      </c>
      <c r="B108" s="268" t="str">
        <f>CAZUL!P105</f>
        <v>Transferência bancária</v>
      </c>
      <c r="C108" s="269" t="str">
        <f>CAZUL!D105</f>
        <v>FÉRIAS</v>
      </c>
      <c r="D108" s="270" t="str">
        <f>CAZUL!N105</f>
        <v>29/05/2024</v>
      </c>
      <c r="E108" s="271" t="str">
        <f>INICIO!B$5</f>
        <v>P. S. MIRACATU/SP</v>
      </c>
      <c r="F108" s="272" t="str">
        <f>VLOOKUP(G108,FORNECEDOR!$A$1:$B$10000,2,FALSE)</f>
        <v>421.375.168-61</v>
      </c>
      <c r="G108" s="273" t="str">
        <f>CAZUL!E105</f>
        <v>GRACIELE FOSCARINI</v>
      </c>
      <c r="H108" s="274" t="str">
        <f>VLOOKUP(O108,DESPESAS!A$1:D$10000,2,FALSE)</f>
        <v>01.04</v>
      </c>
      <c r="I108" s="274" t="str">
        <f>VLOOKUP(O108,DESPESAS!A$1:D$10000,3,FALSE)</f>
        <v>FERIAS</v>
      </c>
      <c r="J108" s="275">
        <f>CAZUL!F105</f>
        <v>0</v>
      </c>
      <c r="K108" s="276">
        <f>CAZUL!G105</f>
        <v>-1944.01</v>
      </c>
      <c r="L108" s="275">
        <f t="shared" si="1"/>
        <v>130052.44999999971</v>
      </c>
      <c r="M108" s="268" t="str">
        <f>CAZUL!I105</f>
        <v>P.S. MIRACATU (CC 51823-9)</v>
      </c>
      <c r="N108" s="277"/>
      <c r="O108" s="293" t="str">
        <f>CAZUL!C105</f>
        <v>FERIAS</v>
      </c>
    </row>
    <row r="109" spans="1:15" ht="20.100000000000001" customHeight="1">
      <c r="A109" s="384">
        <v>16808</v>
      </c>
      <c r="B109" s="268" t="str">
        <f>CAZUL!P106</f>
        <v>Transferência bancária</v>
      </c>
      <c r="C109" s="269" t="str">
        <f>CAZUL!D106</f>
        <v>FÉRIAS</v>
      </c>
      <c r="D109" s="270" t="str">
        <f>CAZUL!N106</f>
        <v>29/05/2024</v>
      </c>
      <c r="E109" s="271" t="str">
        <f>INICIO!B$5</f>
        <v>P. S. MIRACATU/SP</v>
      </c>
      <c r="F109" s="272" t="str">
        <f>VLOOKUP(G109,FORNECEDOR!$A$1:$B$10000,2,FALSE)</f>
        <v>045.325.818-26</v>
      </c>
      <c r="G109" s="273" t="str">
        <f>CAZUL!E106</f>
        <v>JOSE DAVI DA COSTA</v>
      </c>
      <c r="H109" s="274" t="str">
        <f>VLOOKUP(O109,DESPESAS!A$1:D$10000,2,FALSE)</f>
        <v>01.04</v>
      </c>
      <c r="I109" s="274" t="str">
        <f>VLOOKUP(O109,DESPESAS!A$1:D$10000,3,FALSE)</f>
        <v>FERIAS</v>
      </c>
      <c r="J109" s="275">
        <f>CAZUL!F106</f>
        <v>0</v>
      </c>
      <c r="K109" s="276">
        <f>CAZUL!G106</f>
        <v>-1511.21</v>
      </c>
      <c r="L109" s="275">
        <f t="shared" si="1"/>
        <v>128541.2399999997</v>
      </c>
      <c r="M109" s="268" t="str">
        <f>CAZUL!I106</f>
        <v>P.S. MIRACATU (CC 51823-9)</v>
      </c>
      <c r="N109" s="277"/>
      <c r="O109" s="293" t="str">
        <f>CAZUL!C106</f>
        <v>FERIAS</v>
      </c>
    </row>
    <row r="110" spans="1:15" ht="20.100000000000001" customHeight="1">
      <c r="A110" s="384">
        <v>16808</v>
      </c>
      <c r="B110" s="268" t="str">
        <f>CAZUL!P107</f>
        <v>Transferência bancária</v>
      </c>
      <c r="C110" s="269" t="str">
        <f>CAZUL!D107</f>
        <v>FÉRIAS</v>
      </c>
      <c r="D110" s="270" t="str">
        <f>CAZUL!N107</f>
        <v>29/05/2024</v>
      </c>
      <c r="E110" s="271" t="str">
        <f>INICIO!B$5</f>
        <v>P. S. MIRACATU/SP</v>
      </c>
      <c r="F110" s="272" t="str">
        <f>VLOOKUP(G110,FORNECEDOR!$A$1:$B$10000,2,FALSE)</f>
        <v>329.480.848-81</v>
      </c>
      <c r="G110" s="273" t="str">
        <f>CAZUL!E107</f>
        <v>JAQUELINE CRISTINA DA SILVA CORDEIRO MACHADO</v>
      </c>
      <c r="H110" s="274" t="str">
        <f>VLOOKUP(O110,DESPESAS!A$1:D$10000,2,FALSE)</f>
        <v>01.04</v>
      </c>
      <c r="I110" s="274" t="str">
        <f>VLOOKUP(O110,DESPESAS!A$1:D$10000,3,FALSE)</f>
        <v>FERIAS</v>
      </c>
      <c r="J110" s="275">
        <f>CAZUL!F107</f>
        <v>0</v>
      </c>
      <c r="K110" s="276">
        <f>CAZUL!G107</f>
        <v>-1501.53</v>
      </c>
      <c r="L110" s="275">
        <f t="shared" si="1"/>
        <v>127039.7099999997</v>
      </c>
      <c r="M110" s="268" t="str">
        <f>CAZUL!I107</f>
        <v>P.S. MIRACATU (CC 51823-9)</v>
      </c>
      <c r="N110" s="277"/>
      <c r="O110" s="293" t="str">
        <f>CAZUL!C107</f>
        <v>FERIAS</v>
      </c>
    </row>
    <row r="111" spans="1:15" ht="20.100000000000001" customHeight="1">
      <c r="A111" s="384">
        <v>16808</v>
      </c>
      <c r="B111" s="268" t="str">
        <f>CAZUL!P108</f>
        <v>Transferência bancária</v>
      </c>
      <c r="C111" s="269" t="str">
        <f>CAZUL!D108</f>
        <v>FÉRIAS</v>
      </c>
      <c r="D111" s="270" t="str">
        <f>CAZUL!N108</f>
        <v>29/05/2024</v>
      </c>
      <c r="E111" s="271" t="str">
        <f>INICIO!B$5</f>
        <v>P. S. MIRACATU/SP</v>
      </c>
      <c r="F111" s="272" t="str">
        <f>VLOOKUP(G111,FORNECEDOR!$A$1:$B$10000,2,FALSE)</f>
        <v>354.104.148-02</v>
      </c>
      <c r="G111" s="273" t="str">
        <f>CAZUL!E108</f>
        <v>CAROLINA PEREIRA ESPIN</v>
      </c>
      <c r="H111" s="274" t="str">
        <f>VLOOKUP(O111,DESPESAS!A$1:D$10000,2,FALSE)</f>
        <v>01.04</v>
      </c>
      <c r="I111" s="274" t="str">
        <f>VLOOKUP(O111,DESPESAS!A$1:D$10000,3,FALSE)</f>
        <v>FERIAS</v>
      </c>
      <c r="J111" s="275">
        <f>CAZUL!F108</f>
        <v>0</v>
      </c>
      <c r="K111" s="276">
        <f>CAZUL!G108</f>
        <v>-1051.95</v>
      </c>
      <c r="L111" s="275">
        <f t="shared" si="1"/>
        <v>125987.7599999997</v>
      </c>
      <c r="M111" s="268" t="str">
        <f>CAZUL!I108</f>
        <v>P.S. MIRACATU (CC 51823-9)</v>
      </c>
      <c r="N111" s="277"/>
      <c r="O111" s="293" t="str">
        <f>CAZUL!C108</f>
        <v>FERIAS</v>
      </c>
    </row>
    <row r="112" spans="1:15" ht="20.100000000000001" customHeight="1">
      <c r="A112" s="384">
        <v>851521100129044</v>
      </c>
      <c r="B112" s="268" t="str">
        <f>CAZUL!P109</f>
        <v>Débito automático</v>
      </c>
      <c r="C112" s="269" t="str">
        <f>CAZUL!D109</f>
        <v>TARIFA BANCÁRIA</v>
      </c>
      <c r="D112" s="270" t="str">
        <f>CAZUL!N109</f>
        <v>31/05/2024</v>
      </c>
      <c r="E112" s="271" t="str">
        <f>INICIO!B$5</f>
        <v>P. S. MIRACATU/SP</v>
      </c>
      <c r="F112" s="272" t="str">
        <f>VLOOKUP(G112,FORNECEDOR!$A$1:$B$10000,2,FALSE)</f>
        <v>00.000.000/1409-53</v>
      </c>
      <c r="G112" s="273" t="str">
        <f>CAZUL!E109</f>
        <v>BANCO DO BRASIL</v>
      </c>
      <c r="H112" s="274" t="str">
        <f>VLOOKUP(O112,DESPESAS!A$1:D$10000,2,FALSE)</f>
        <v>04.07</v>
      </c>
      <c r="I112" s="274" t="str">
        <f>VLOOKUP(O112,DESPESAS!A$1:D$10000,3,FALSE)</f>
        <v>TARIFAS BANCARIAS</v>
      </c>
      <c r="J112" s="275">
        <f>CAZUL!F109</f>
        <v>0</v>
      </c>
      <c r="K112" s="276">
        <f>CAZUL!G109</f>
        <v>-8.66</v>
      </c>
      <c r="L112" s="275">
        <f t="shared" si="1"/>
        <v>125979.0999999997</v>
      </c>
      <c r="M112" s="268" t="str">
        <f>CAZUL!I109</f>
        <v>P.S. MIRACATU (CC 51823-9)</v>
      </c>
      <c r="N112" s="277"/>
      <c r="O112" s="293" t="str">
        <f>CAZUL!C109</f>
        <v>TARIFAS BANCÁRIAS</v>
      </c>
    </row>
    <row r="113" spans="1:15" ht="20.100000000000001" customHeight="1">
      <c r="A113" s="384">
        <v>851521100129043</v>
      </c>
      <c r="B113" s="268" t="str">
        <f>CAZUL!P110</f>
        <v>Débito automático</v>
      </c>
      <c r="C113" s="269" t="str">
        <f>CAZUL!D110</f>
        <v>TARIFA BANCÁRIA</v>
      </c>
      <c r="D113" s="270" t="str">
        <f>CAZUL!N110</f>
        <v>31/05/2024</v>
      </c>
      <c r="E113" s="271" t="str">
        <f>INICIO!B$5</f>
        <v>P. S. MIRACATU/SP</v>
      </c>
      <c r="F113" s="272" t="str">
        <f>VLOOKUP(G113,FORNECEDOR!$A$1:$B$10000,2,FALSE)</f>
        <v>00.000.000/1409-53</v>
      </c>
      <c r="G113" s="273" t="str">
        <f>CAZUL!E110</f>
        <v>BANCO DO BRASIL</v>
      </c>
      <c r="H113" s="274" t="str">
        <f>VLOOKUP(O113,DESPESAS!A$1:D$10000,2,FALSE)</f>
        <v>04.07</v>
      </c>
      <c r="I113" s="274" t="str">
        <f>VLOOKUP(O113,DESPESAS!A$1:D$10000,3,FALSE)</f>
        <v>TARIFAS BANCARIAS</v>
      </c>
      <c r="J113" s="275">
        <f>CAZUL!F110</f>
        <v>0</v>
      </c>
      <c r="K113" s="276">
        <f>CAZUL!G110</f>
        <v>-17</v>
      </c>
      <c r="L113" s="275">
        <f t="shared" si="1"/>
        <v>125962.0999999997</v>
      </c>
      <c r="M113" s="268" t="str">
        <f>CAZUL!I110</f>
        <v>P.S. MIRACATU (CC 51823-9)</v>
      </c>
      <c r="N113" s="277"/>
      <c r="O113" s="293" t="str">
        <f>CAZUL!C110</f>
        <v>TARIFAS BANCÁRIAS</v>
      </c>
    </row>
  </sheetData>
  <autoFilter ref="A4:N113"/>
  <pageMargins left="0.25" right="0.25" top="0.75" bottom="0.75" header="0.3" footer="0.3"/>
  <pageSetup paperSize="9" scale="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8" workbookViewId="0">
      <selection activeCell="B29" sqref="B29"/>
    </sheetView>
  </sheetViews>
  <sheetFormatPr defaultRowHeight="15"/>
  <cols>
    <col min="1" max="1" width="55.42578125" customWidth="1"/>
    <col min="2" max="2" width="38.42578125" customWidth="1"/>
  </cols>
  <sheetData>
    <row r="1" spans="1:2">
      <c r="A1" s="53" t="str">
        <f>INICIO!A5</f>
        <v>UNIDADE: P. S. MIRACATU/SP E SEDE ADM. MIRACATU/SP</v>
      </c>
      <c r="B1" s="55" t="str">
        <f>INICIO!A6</f>
        <v>MÊS: 05/2024</v>
      </c>
    </row>
    <row r="2" spans="1:2">
      <c r="A2" s="386" t="str">
        <f>INICIO!A4</f>
        <v>OS: INSTITUTO DIVA ALVES DO BRASIL - IDAB</v>
      </c>
      <c r="B2" s="387"/>
    </row>
    <row r="3" spans="1:2">
      <c r="A3" s="388" t="s">
        <v>239</v>
      </c>
      <c r="B3" s="389"/>
    </row>
    <row r="4" spans="1:2">
      <c r="A4" s="390"/>
      <c r="B4" s="391"/>
    </row>
    <row r="5" spans="1:2">
      <c r="A5" s="40"/>
      <c r="B5" s="54" t="s">
        <v>333</v>
      </c>
    </row>
    <row r="6" spans="1:2">
      <c r="A6" s="47" t="s">
        <v>103</v>
      </c>
      <c r="B6" s="48">
        <f>FINANCEIRO!L3</f>
        <v>0</v>
      </c>
    </row>
    <row r="7" spans="1:2">
      <c r="A7" s="41" t="s">
        <v>57</v>
      </c>
      <c r="B7" s="42"/>
    </row>
    <row r="8" spans="1:2">
      <c r="A8" s="43" t="s">
        <v>58</v>
      </c>
      <c r="B8" s="44">
        <f>SUMIF(FINANCEIRO!$I$5:$I$97,"CONTRATO DE GESTÃO",FINANCEIRO!$J$5:$J$97)</f>
        <v>33090.99</v>
      </c>
    </row>
    <row r="9" spans="1:2">
      <c r="A9" s="43" t="s">
        <v>104</v>
      </c>
      <c r="B9" s="44">
        <v>0</v>
      </c>
    </row>
    <row r="10" spans="1:2">
      <c r="A10" s="43" t="s">
        <v>105</v>
      </c>
      <c r="B10" s="44">
        <v>0</v>
      </c>
    </row>
    <row r="11" spans="1:2" s="208" customFormat="1">
      <c r="A11" s="215" t="s">
        <v>229</v>
      </c>
      <c r="B11" s="285"/>
    </row>
    <row r="12" spans="1:2">
      <c r="A12" s="47" t="s">
        <v>106</v>
      </c>
      <c r="B12" s="49">
        <f>SUM(B8:B10)</f>
        <v>33090.99</v>
      </c>
    </row>
    <row r="13" spans="1:2">
      <c r="A13" s="41" t="s">
        <v>107</v>
      </c>
      <c r="B13" s="42"/>
    </row>
    <row r="14" spans="1:2">
      <c r="A14" s="43" t="s">
        <v>108</v>
      </c>
      <c r="B14" s="44">
        <f>'DESPESAS REALIZADAS'!D16</f>
        <v>-324119.46999999991</v>
      </c>
    </row>
    <row r="15" spans="1:2">
      <c r="A15" s="43" t="s">
        <v>286</v>
      </c>
      <c r="B15" s="44">
        <f>'DESPESAS REALIZADAS'!D25</f>
        <v>-44183.39</v>
      </c>
    </row>
    <row r="16" spans="1:2">
      <c r="A16" s="43" t="s">
        <v>287</v>
      </c>
      <c r="B16" s="44">
        <f>'DESPESAS REALIZADAS'!D71</f>
        <v>-409142.02</v>
      </c>
    </row>
    <row r="17" spans="1:2">
      <c r="A17" s="43" t="s">
        <v>288</v>
      </c>
      <c r="B17" s="44">
        <f>'DESPESAS REALIZADAS'!D82</f>
        <v>-49228.25</v>
      </c>
    </row>
    <row r="18" spans="1:2">
      <c r="A18" s="43" t="s">
        <v>109</v>
      </c>
      <c r="B18" s="44">
        <v>0</v>
      </c>
    </row>
    <row r="19" spans="1:2">
      <c r="A19" s="43" t="s">
        <v>110</v>
      </c>
      <c r="B19" s="44">
        <v>0</v>
      </c>
    </row>
    <row r="20" spans="1:2">
      <c r="A20" s="43" t="s">
        <v>111</v>
      </c>
      <c r="B20" s="44">
        <v>0</v>
      </c>
    </row>
    <row r="21" spans="1:2">
      <c r="A21" s="43" t="s">
        <v>112</v>
      </c>
      <c r="B21" s="44">
        <v>0</v>
      </c>
    </row>
    <row r="22" spans="1:2" s="208" customFormat="1">
      <c r="A22" s="43" t="s">
        <v>231</v>
      </c>
      <c r="B22" s="285">
        <v>0</v>
      </c>
    </row>
    <row r="23" spans="1:2">
      <c r="A23" s="47" t="s">
        <v>113</v>
      </c>
      <c r="B23" s="50">
        <f>SUM(B14:B22)</f>
        <v>-826673.12999999989</v>
      </c>
    </row>
    <row r="24" spans="1:2">
      <c r="A24" s="38"/>
      <c r="B24" s="45"/>
    </row>
    <row r="25" spans="1:2">
      <c r="A25" s="47" t="s">
        <v>114</v>
      </c>
      <c r="B25" s="50">
        <f>(B6+B12)-B23</f>
        <v>859764.11999999988</v>
      </c>
    </row>
    <row r="26" spans="1:2">
      <c r="A26" s="39"/>
      <c r="B26" s="46"/>
    </row>
    <row r="27" spans="1:2">
      <c r="A27" s="392" t="s">
        <v>115</v>
      </c>
      <c r="B27" s="393"/>
    </row>
    <row r="28" spans="1:2">
      <c r="A28" s="43" t="s">
        <v>116</v>
      </c>
      <c r="B28" s="44">
        <f>B25</f>
        <v>859764.11999999988</v>
      </c>
    </row>
    <row r="29" spans="1:2">
      <c r="A29" s="43" t="s">
        <v>117</v>
      </c>
      <c r="B29" s="44">
        <v>0</v>
      </c>
    </row>
    <row r="30" spans="1:2">
      <c r="A30" s="43" t="s">
        <v>118</v>
      </c>
      <c r="B30" s="44">
        <v>0</v>
      </c>
    </row>
    <row r="31" spans="1:2">
      <c r="A31" s="43" t="s">
        <v>119</v>
      </c>
      <c r="B31" s="44">
        <v>0</v>
      </c>
    </row>
    <row r="32" spans="1:2">
      <c r="A32" s="43" t="s">
        <v>120</v>
      </c>
      <c r="B32" s="44">
        <v>0</v>
      </c>
    </row>
    <row r="33" spans="1:2" ht="15.75" thickBot="1">
      <c r="A33" s="51" t="s">
        <v>121</v>
      </c>
      <c r="B33" s="52">
        <f>B28+B29+B30-B31-B32</f>
        <v>859764.11999999988</v>
      </c>
    </row>
  </sheetData>
  <mergeCells count="4">
    <mergeCell ref="A2:B2"/>
    <mergeCell ref="A3:B3"/>
    <mergeCell ref="A4:B4"/>
    <mergeCell ref="A27:B2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8" workbookViewId="0">
      <selection activeCell="B33" sqref="B33"/>
    </sheetView>
  </sheetViews>
  <sheetFormatPr defaultRowHeight="15"/>
  <cols>
    <col min="1" max="1" width="55.85546875" bestFit="1" customWidth="1"/>
    <col min="2" max="2" width="34.7109375" customWidth="1"/>
  </cols>
  <sheetData>
    <row r="1" spans="1:2">
      <c r="A1" s="53" t="str">
        <f>INICIO!A5</f>
        <v>UNIDADE: P. S. MIRACATU/SP E SEDE ADM. MIRACATU/SP</v>
      </c>
      <c r="B1" s="55" t="str">
        <f>INICIO!A6</f>
        <v>MÊS: 05/2024</v>
      </c>
    </row>
    <row r="2" spans="1:2">
      <c r="A2" s="386" t="str">
        <f>INICIO!A4</f>
        <v>OS: INSTITUTO DIVA ALVES DO BRASIL - IDAB</v>
      </c>
      <c r="B2" s="387"/>
    </row>
    <row r="3" spans="1:2" ht="18" customHeight="1">
      <c r="A3" s="231" t="s">
        <v>241</v>
      </c>
      <c r="B3" s="232"/>
    </row>
    <row r="4" spans="1:2">
      <c r="A4" s="233"/>
      <c r="B4" s="234"/>
    </row>
    <row r="5" spans="1:2">
      <c r="A5" s="209"/>
      <c r="B5" s="210"/>
    </row>
    <row r="6" spans="1:2">
      <c r="A6" s="211" t="s">
        <v>228</v>
      </c>
      <c r="B6" s="212">
        <v>0</v>
      </c>
    </row>
    <row r="7" spans="1:2">
      <c r="A7" s="213" t="s">
        <v>57</v>
      </c>
      <c r="B7" s="214"/>
    </row>
    <row r="8" spans="1:2">
      <c r="A8" s="215" t="s">
        <v>58</v>
      </c>
      <c r="B8" s="216">
        <v>0</v>
      </c>
    </row>
    <row r="9" spans="1:2">
      <c r="A9" s="215" t="s">
        <v>104</v>
      </c>
      <c r="B9" s="228">
        <v>0</v>
      </c>
    </row>
    <row r="10" spans="1:2">
      <c r="A10" s="215" t="s">
        <v>105</v>
      </c>
      <c r="B10" s="217">
        <v>0</v>
      </c>
    </row>
    <row r="11" spans="1:2">
      <c r="A11" s="215" t="s">
        <v>229</v>
      </c>
      <c r="B11" s="217">
        <v>0</v>
      </c>
    </row>
    <row r="12" spans="1:2">
      <c r="A12" s="211" t="s">
        <v>230</v>
      </c>
      <c r="B12" s="212">
        <f>SUM(B8:B11)</f>
        <v>0</v>
      </c>
    </row>
    <row r="13" spans="1:2">
      <c r="A13" s="213" t="s">
        <v>107</v>
      </c>
      <c r="B13" s="229"/>
    </row>
    <row r="14" spans="1:2">
      <c r="A14" s="43" t="s">
        <v>108</v>
      </c>
      <c r="B14" s="216">
        <v>0</v>
      </c>
    </row>
    <row r="15" spans="1:2">
      <c r="A15" s="43" t="s">
        <v>286</v>
      </c>
      <c r="B15" s="216">
        <v>0</v>
      </c>
    </row>
    <row r="16" spans="1:2">
      <c r="A16" s="43" t="s">
        <v>287</v>
      </c>
      <c r="B16" s="216">
        <v>0</v>
      </c>
    </row>
    <row r="17" spans="1:2">
      <c r="A17" s="43" t="s">
        <v>288</v>
      </c>
      <c r="B17" s="216">
        <v>0</v>
      </c>
    </row>
    <row r="18" spans="1:2">
      <c r="A18" s="43" t="s">
        <v>109</v>
      </c>
      <c r="B18" s="216">
        <v>0</v>
      </c>
    </row>
    <row r="19" spans="1:2">
      <c r="A19" s="43" t="s">
        <v>110</v>
      </c>
      <c r="B19" s="216">
        <v>0</v>
      </c>
    </row>
    <row r="20" spans="1:2">
      <c r="A20" s="43" t="s">
        <v>111</v>
      </c>
      <c r="B20" s="216">
        <v>0</v>
      </c>
    </row>
    <row r="21" spans="1:2">
      <c r="A21" s="43" t="s">
        <v>112</v>
      </c>
      <c r="B21" s="228">
        <v>0</v>
      </c>
    </row>
    <row r="22" spans="1:2" s="208" customFormat="1">
      <c r="A22" s="43" t="s">
        <v>231</v>
      </c>
      <c r="B22" s="286">
        <v>0</v>
      </c>
    </row>
    <row r="23" spans="1:2">
      <c r="A23" s="218" t="s">
        <v>232</v>
      </c>
      <c r="B23" s="219">
        <f>SUM(B14:B22)</f>
        <v>0</v>
      </c>
    </row>
    <row r="24" spans="1:2">
      <c r="A24" s="220"/>
      <c r="B24" s="221"/>
    </row>
    <row r="25" spans="1:2">
      <c r="A25" s="211" t="s">
        <v>114</v>
      </c>
      <c r="B25" s="212">
        <f>B6+B12-B23</f>
        <v>0</v>
      </c>
    </row>
    <row r="26" spans="1:2">
      <c r="A26" s="222"/>
      <c r="B26" s="223"/>
    </row>
    <row r="27" spans="1:2">
      <c r="A27" s="230" t="s">
        <v>233</v>
      </c>
      <c r="B27" s="235"/>
    </row>
    <row r="28" spans="1:2">
      <c r="A28" s="215" t="s">
        <v>234</v>
      </c>
      <c r="B28" s="224">
        <f>B25</f>
        <v>0</v>
      </c>
    </row>
    <row r="29" spans="1:2">
      <c r="A29" s="215" t="s">
        <v>235</v>
      </c>
      <c r="B29" s="225">
        <v>0</v>
      </c>
    </row>
    <row r="30" spans="1:2">
      <c r="A30" s="215" t="s">
        <v>236</v>
      </c>
      <c r="B30" s="224">
        <v>0</v>
      </c>
    </row>
    <row r="31" spans="1:2">
      <c r="A31" s="215" t="s">
        <v>237</v>
      </c>
      <c r="B31" s="224">
        <v>0</v>
      </c>
    </row>
    <row r="32" spans="1:2">
      <c r="A32" s="215" t="s">
        <v>238</v>
      </c>
      <c r="B32" s="224">
        <v>0</v>
      </c>
    </row>
    <row r="33" spans="1:2" ht="15.75" thickBot="1">
      <c r="A33" s="226" t="s">
        <v>121</v>
      </c>
      <c r="B33" s="227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8" workbookViewId="0">
      <selection activeCell="B32" sqref="B32"/>
    </sheetView>
  </sheetViews>
  <sheetFormatPr defaultRowHeight="15"/>
  <cols>
    <col min="1" max="1" width="55.85546875" bestFit="1" customWidth="1"/>
    <col min="2" max="2" width="38.5703125" customWidth="1"/>
    <col min="3" max="3" width="27.28515625" customWidth="1"/>
  </cols>
  <sheetData>
    <row r="1" spans="1:3">
      <c r="A1" s="53" t="str">
        <f>INICIO!A5</f>
        <v>UNIDADE: P. S. MIRACATU/SP E SEDE ADM. MIRACATU/SP</v>
      </c>
      <c r="B1" s="55" t="str">
        <f>INICIO!A6</f>
        <v>MÊS: 05/2024</v>
      </c>
      <c r="C1" s="208"/>
    </row>
    <row r="2" spans="1:3">
      <c r="A2" s="386" t="str">
        <f>INICIO!A4</f>
        <v>OS: INSTITUTO DIVA ALVES DO BRASIL - IDAB</v>
      </c>
      <c r="B2" s="387"/>
    </row>
    <row r="3" spans="1:3" ht="14.45" customHeight="1">
      <c r="A3" s="231" t="s">
        <v>240</v>
      </c>
      <c r="B3" s="232"/>
    </row>
    <row r="4" spans="1:3">
      <c r="A4" s="233"/>
      <c r="B4" s="234"/>
    </row>
    <row r="5" spans="1:3">
      <c r="A5" s="209"/>
      <c r="B5" s="210"/>
    </row>
    <row r="6" spans="1:3">
      <c r="A6" s="211" t="s">
        <v>228</v>
      </c>
      <c r="B6" s="212">
        <v>35962.07</v>
      </c>
    </row>
    <row r="7" spans="1:3">
      <c r="A7" s="213" t="s">
        <v>57</v>
      </c>
      <c r="B7" s="214"/>
    </row>
    <row r="8" spans="1:3">
      <c r="A8" s="215" t="s">
        <v>58</v>
      </c>
      <c r="B8" s="216">
        <v>0</v>
      </c>
    </row>
    <row r="9" spans="1:3">
      <c r="A9" s="215" t="s">
        <v>104</v>
      </c>
      <c r="B9" s="217">
        <f>69.98+25.91</f>
        <v>95.89</v>
      </c>
    </row>
    <row r="10" spans="1:3">
      <c r="A10" s="215" t="s">
        <v>105</v>
      </c>
      <c r="B10" s="217">
        <v>0</v>
      </c>
    </row>
    <row r="11" spans="1:3">
      <c r="A11" s="215" t="s">
        <v>229</v>
      </c>
      <c r="B11" s="217">
        <f>1213799.3</f>
        <v>1213799.3</v>
      </c>
    </row>
    <row r="12" spans="1:3">
      <c r="A12" s="211" t="s">
        <v>230</v>
      </c>
      <c r="B12" s="212">
        <f>SUM(B8:B11)</f>
        <v>1213895.19</v>
      </c>
    </row>
    <row r="13" spans="1:3">
      <c r="A13" s="213" t="s">
        <v>107</v>
      </c>
      <c r="B13" s="229"/>
    </row>
    <row r="14" spans="1:3">
      <c r="A14" s="43" t="s">
        <v>108</v>
      </c>
      <c r="B14" s="216">
        <v>0</v>
      </c>
    </row>
    <row r="15" spans="1:3">
      <c r="A15" s="43" t="s">
        <v>286</v>
      </c>
      <c r="B15" s="216">
        <v>0</v>
      </c>
    </row>
    <row r="16" spans="1:3">
      <c r="A16" s="43" t="s">
        <v>287</v>
      </c>
      <c r="B16" s="216">
        <v>0</v>
      </c>
    </row>
    <row r="17" spans="1:2">
      <c r="A17" s="43" t="s">
        <v>288</v>
      </c>
      <c r="B17" s="216">
        <v>0</v>
      </c>
    </row>
    <row r="18" spans="1:2">
      <c r="A18" s="43" t="s">
        <v>109</v>
      </c>
      <c r="B18" s="216">
        <v>0</v>
      </c>
    </row>
    <row r="19" spans="1:2">
      <c r="A19" s="43" t="s">
        <v>110</v>
      </c>
      <c r="B19" s="216">
        <v>0</v>
      </c>
    </row>
    <row r="20" spans="1:2">
      <c r="A20" s="43" t="s">
        <v>111</v>
      </c>
      <c r="B20" s="216">
        <v>0</v>
      </c>
    </row>
    <row r="21" spans="1:2">
      <c r="A21" s="43" t="s">
        <v>112</v>
      </c>
      <c r="B21" s="216">
        <v>0</v>
      </c>
    </row>
    <row r="22" spans="1:2" s="208" customFormat="1">
      <c r="A22" s="43" t="s">
        <v>231</v>
      </c>
      <c r="B22" s="287">
        <v>0</v>
      </c>
    </row>
    <row r="23" spans="1:2">
      <c r="A23" s="218" t="s">
        <v>232</v>
      </c>
      <c r="B23" s="219">
        <f>SUM(B14:B22)</f>
        <v>0</v>
      </c>
    </row>
    <row r="24" spans="1:2">
      <c r="A24" s="220"/>
      <c r="B24" s="221"/>
    </row>
    <row r="25" spans="1:2">
      <c r="A25" s="211" t="s">
        <v>114</v>
      </c>
      <c r="B25" s="212">
        <f>B6+B12-B23</f>
        <v>1249857.26</v>
      </c>
    </row>
    <row r="26" spans="1:2">
      <c r="A26" s="222"/>
      <c r="B26" s="223"/>
    </row>
    <row r="27" spans="1:2">
      <c r="A27" s="230" t="s">
        <v>233</v>
      </c>
      <c r="B27" s="235"/>
    </row>
    <row r="28" spans="1:2">
      <c r="A28" s="215" t="s">
        <v>234</v>
      </c>
      <c r="B28" s="224">
        <f>B6</f>
        <v>35962.07</v>
      </c>
    </row>
    <row r="29" spans="1:2">
      <c r="A29" s="215" t="s">
        <v>235</v>
      </c>
      <c r="B29" s="225">
        <v>0</v>
      </c>
    </row>
    <row r="30" spans="1:2">
      <c r="A30" s="215" t="s">
        <v>236</v>
      </c>
      <c r="B30" s="224">
        <v>0</v>
      </c>
    </row>
    <row r="31" spans="1:2">
      <c r="A31" s="215" t="s">
        <v>237</v>
      </c>
      <c r="B31" s="224">
        <v>0</v>
      </c>
    </row>
    <row r="32" spans="1:2">
      <c r="A32" s="215" t="s">
        <v>238</v>
      </c>
      <c r="B32" s="224">
        <v>15702.37</v>
      </c>
    </row>
    <row r="33" spans="1:2" ht="15.75" thickBot="1">
      <c r="A33" s="226" t="s">
        <v>121</v>
      </c>
      <c r="B33" s="227">
        <f>B28+B29+B30-B31-B32</f>
        <v>20259.699999999997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8" workbookViewId="0">
      <selection activeCell="A28" sqref="A28:A32"/>
    </sheetView>
  </sheetViews>
  <sheetFormatPr defaultRowHeight="15"/>
  <cols>
    <col min="1" max="1" width="55.85546875" bestFit="1" customWidth="1"/>
    <col min="2" max="2" width="26.7109375" customWidth="1"/>
  </cols>
  <sheetData>
    <row r="1" spans="1:3">
      <c r="A1" s="53" t="str">
        <f>INICIO!A5</f>
        <v>UNIDADE: P. S. MIRACATU/SP E SEDE ADM. MIRACATU/SP</v>
      </c>
      <c r="B1" s="55" t="str">
        <f>INICIO!A6</f>
        <v>MÊS: 05/2024</v>
      </c>
    </row>
    <row r="2" spans="1:3">
      <c r="A2" s="386" t="str">
        <f>INICIO!A4</f>
        <v>OS: INSTITUTO DIVA ALVES DO BRASIL - IDAB</v>
      </c>
      <c r="B2" s="387"/>
    </row>
    <row r="3" spans="1:3" ht="13.9" customHeight="1">
      <c r="A3" s="231" t="s">
        <v>226</v>
      </c>
      <c r="B3" s="232"/>
    </row>
    <row r="4" spans="1:3">
      <c r="A4" s="233"/>
      <c r="B4" s="234"/>
    </row>
    <row r="5" spans="1:3">
      <c r="A5" s="209"/>
      <c r="B5" s="210"/>
    </row>
    <row r="6" spans="1:3">
      <c r="A6" s="211" t="s">
        <v>228</v>
      </c>
      <c r="B6" s="212">
        <v>316.19</v>
      </c>
    </row>
    <row r="7" spans="1:3">
      <c r="A7" s="213" t="s">
        <v>57</v>
      </c>
      <c r="B7" s="214"/>
    </row>
    <row r="8" spans="1:3">
      <c r="A8" s="215" t="s">
        <v>58</v>
      </c>
      <c r="B8" s="216">
        <v>0</v>
      </c>
    </row>
    <row r="9" spans="1:3" ht="15.75">
      <c r="A9" s="215" t="s">
        <v>104</v>
      </c>
      <c r="B9" s="236">
        <v>1683.81</v>
      </c>
      <c r="C9" s="216"/>
    </row>
    <row r="10" spans="1:3">
      <c r="A10" s="215" t="s">
        <v>105</v>
      </c>
      <c r="B10" s="217">
        <v>0</v>
      </c>
    </row>
    <row r="11" spans="1:3">
      <c r="A11" s="215" t="s">
        <v>229</v>
      </c>
      <c r="B11" s="217">
        <v>0</v>
      </c>
    </row>
    <row r="12" spans="1:3">
      <c r="A12" s="211" t="s">
        <v>230</v>
      </c>
      <c r="B12" s="212">
        <f>SUM(B8:B11)</f>
        <v>1683.81</v>
      </c>
    </row>
    <row r="13" spans="1:3">
      <c r="A13" s="213" t="s">
        <v>107</v>
      </c>
      <c r="B13" s="229"/>
    </row>
    <row r="14" spans="1:3">
      <c r="A14" s="43" t="s">
        <v>108</v>
      </c>
      <c r="B14" s="216">
        <v>0</v>
      </c>
    </row>
    <row r="15" spans="1:3">
      <c r="A15" s="43" t="s">
        <v>286</v>
      </c>
      <c r="B15" s="216">
        <v>0</v>
      </c>
    </row>
    <row r="16" spans="1:3">
      <c r="A16" s="43" t="s">
        <v>287</v>
      </c>
      <c r="B16" s="216">
        <v>0</v>
      </c>
    </row>
    <row r="17" spans="1:2">
      <c r="A17" s="43" t="s">
        <v>288</v>
      </c>
      <c r="B17" s="216">
        <v>0</v>
      </c>
    </row>
    <row r="18" spans="1:2">
      <c r="A18" s="43" t="s">
        <v>109</v>
      </c>
      <c r="B18" s="216">
        <v>0</v>
      </c>
    </row>
    <row r="19" spans="1:2">
      <c r="A19" s="43" t="s">
        <v>110</v>
      </c>
      <c r="B19" s="216">
        <v>0</v>
      </c>
    </row>
    <row r="20" spans="1:2" ht="15.75">
      <c r="A20" s="43" t="s">
        <v>111</v>
      </c>
      <c r="B20" s="237">
        <v>0</v>
      </c>
    </row>
    <row r="21" spans="1:2">
      <c r="A21" s="43" t="s">
        <v>112</v>
      </c>
      <c r="B21" s="228">
        <v>0</v>
      </c>
    </row>
    <row r="22" spans="1:2">
      <c r="A22" s="215" t="s">
        <v>231</v>
      </c>
      <c r="B22" s="216">
        <v>0</v>
      </c>
    </row>
    <row r="23" spans="1:2">
      <c r="A23" s="218" t="s">
        <v>232</v>
      </c>
      <c r="B23" s="219">
        <f>SUM(B14:B22)</f>
        <v>0</v>
      </c>
    </row>
    <row r="24" spans="1:2">
      <c r="A24" s="220"/>
      <c r="B24" s="221"/>
    </row>
    <row r="25" spans="1:2">
      <c r="A25" s="211" t="s">
        <v>114</v>
      </c>
      <c r="B25" s="212">
        <f>B6+B12-B23</f>
        <v>2000</v>
      </c>
    </row>
    <row r="26" spans="1:2">
      <c r="A26" s="222"/>
      <c r="B26" s="223"/>
    </row>
    <row r="27" spans="1:2">
      <c r="A27" s="230" t="s">
        <v>233</v>
      </c>
      <c r="B27" s="235"/>
    </row>
    <row r="28" spans="1:2">
      <c r="A28" s="215" t="s">
        <v>234</v>
      </c>
      <c r="B28" s="224">
        <v>0</v>
      </c>
    </row>
    <row r="29" spans="1:2">
      <c r="A29" s="215" t="s">
        <v>235</v>
      </c>
      <c r="B29" s="225">
        <f>B25</f>
        <v>2000</v>
      </c>
    </row>
    <row r="30" spans="1:2">
      <c r="A30" s="215" t="s">
        <v>236</v>
      </c>
      <c r="B30" s="224">
        <v>0</v>
      </c>
    </row>
    <row r="31" spans="1:2">
      <c r="A31" s="215" t="s">
        <v>237</v>
      </c>
      <c r="B31" s="224">
        <v>0</v>
      </c>
    </row>
    <row r="32" spans="1:2">
      <c r="A32" s="215" t="s">
        <v>238</v>
      </c>
      <c r="B32" s="224">
        <v>0</v>
      </c>
    </row>
    <row r="33" spans="1:2" ht="15.75" thickBot="1">
      <c r="A33" s="226" t="s">
        <v>121</v>
      </c>
      <c r="B33" s="227">
        <f>B28+B29+B30-B31-B32</f>
        <v>2000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A12" sqref="A12:B12"/>
    </sheetView>
  </sheetViews>
  <sheetFormatPr defaultColWidth="9.85546875" defaultRowHeight="20.100000000000001" customHeight="1"/>
  <cols>
    <col min="1" max="1" width="70.140625" style="351" customWidth="1"/>
    <col min="2" max="2" width="25" style="332" customWidth="1"/>
    <col min="3" max="3" width="10.28515625" style="332" customWidth="1"/>
    <col min="4" max="4" width="2.28515625" style="332" customWidth="1"/>
    <col min="5" max="5" width="10.5703125" style="326" bestFit="1" customWidth="1"/>
    <col min="6" max="6" width="12.7109375" style="327" bestFit="1" customWidth="1"/>
    <col min="7" max="7" width="13.28515625" style="327" customWidth="1"/>
    <col min="8" max="8" width="13" style="327" bestFit="1" customWidth="1"/>
    <col min="9" max="9" width="13.28515625" style="327" customWidth="1"/>
    <col min="10" max="10" width="6.85546875" style="327" bestFit="1" customWidth="1"/>
    <col min="11" max="16384" width="9.85546875" style="327"/>
  </cols>
  <sheetData>
    <row r="1" spans="1:9" s="324" customFormat="1" ht="20.100000000000001" customHeight="1">
      <c r="A1" s="402" t="str">
        <f>INICIO!B5</f>
        <v>P. S. MIRACATU/SP</v>
      </c>
      <c r="B1" s="403"/>
      <c r="C1" s="278"/>
      <c r="D1" s="278"/>
      <c r="E1" s="323"/>
    </row>
    <row r="2" spans="1:9" s="324" customFormat="1" ht="20.100000000000001" customHeight="1">
      <c r="A2" s="404" t="s">
        <v>1260</v>
      </c>
      <c r="B2" s="405"/>
      <c r="C2" s="279"/>
      <c r="D2" s="279"/>
      <c r="E2" s="323"/>
    </row>
    <row r="3" spans="1:9" s="324" customFormat="1" ht="20.100000000000001" customHeight="1">
      <c r="A3" s="406" t="s">
        <v>1261</v>
      </c>
      <c r="B3" s="407"/>
      <c r="C3" s="280"/>
      <c r="D3" s="280"/>
      <c r="E3" s="323"/>
    </row>
    <row r="4" spans="1:9" s="324" customFormat="1" ht="9" customHeight="1">
      <c r="A4" s="408"/>
      <c r="B4" s="409"/>
      <c r="C4" s="281"/>
      <c r="D4" s="281"/>
      <c r="E4" s="323"/>
    </row>
    <row r="5" spans="1:9" ht="20.100000000000001" customHeight="1">
      <c r="A5" s="410" t="str">
        <f>INICIO!A6</f>
        <v>MÊS: 05/2024</v>
      </c>
      <c r="B5" s="411"/>
      <c r="C5" s="325"/>
      <c r="D5" s="325"/>
    </row>
    <row r="6" spans="1:9" ht="20.100000000000001" customHeight="1">
      <c r="A6" s="211" t="s">
        <v>1351</v>
      </c>
      <c r="B6" s="288">
        <v>1216102.56</v>
      </c>
      <c r="C6" s="328"/>
      <c r="D6" s="328"/>
      <c r="F6" s="329"/>
    </row>
    <row r="7" spans="1:9" ht="20.100000000000001" customHeight="1">
      <c r="A7" s="400" t="s">
        <v>57</v>
      </c>
      <c r="B7" s="401"/>
      <c r="C7" s="330"/>
      <c r="D7" s="330"/>
    </row>
    <row r="8" spans="1:9" ht="20.100000000000001" customHeight="1">
      <c r="A8" s="215" t="s">
        <v>58</v>
      </c>
      <c r="B8" s="282">
        <f>'FLUXO DE CAIXA - CC'!B8+'FLUXO DE CAIXA - CI'!B8+'FUNDO FIXO'!B8</f>
        <v>33090.99</v>
      </c>
      <c r="C8" s="331"/>
      <c r="D8" s="331"/>
      <c r="E8" s="332"/>
    </row>
    <row r="9" spans="1:9" ht="20.100000000000001" customHeight="1">
      <c r="A9" s="215" t="s">
        <v>104</v>
      </c>
      <c r="B9" s="282">
        <f>119.64+1295.42+92.52+553.79+360.85+2234.81+57+502.89</f>
        <v>5216.92</v>
      </c>
      <c r="C9" s="333"/>
      <c r="D9" s="333"/>
      <c r="F9" s="334"/>
      <c r="G9" s="335"/>
    </row>
    <row r="10" spans="1:9" ht="20.100000000000001" customHeight="1">
      <c r="A10" s="215" t="s">
        <v>105</v>
      </c>
      <c r="B10" s="282">
        <f>FINANCEIRO!J14</f>
        <v>27311.54</v>
      </c>
      <c r="C10" s="336"/>
      <c r="D10" s="333"/>
      <c r="F10" s="334"/>
      <c r="G10" s="335"/>
    </row>
    <row r="11" spans="1:9" ht="20.100000000000001" customHeight="1">
      <c r="A11" s="211" t="s">
        <v>230</v>
      </c>
      <c r="B11" s="288">
        <f>SUM(B8:B10)</f>
        <v>65619.45</v>
      </c>
      <c r="C11" s="337"/>
      <c r="D11" s="337"/>
      <c r="E11" s="338"/>
      <c r="F11" s="339"/>
      <c r="G11" s="340"/>
    </row>
    <row r="12" spans="1:9" ht="20.100000000000001" customHeight="1">
      <c r="A12" s="400" t="s">
        <v>107</v>
      </c>
      <c r="B12" s="401"/>
      <c r="C12" s="341"/>
      <c r="D12" s="341"/>
      <c r="F12" s="342"/>
      <c r="G12" s="343"/>
      <c r="H12" s="344"/>
      <c r="I12" s="338"/>
    </row>
    <row r="13" spans="1:9" ht="20.100000000000001" customHeight="1">
      <c r="A13" s="318" t="s">
        <v>108</v>
      </c>
      <c r="B13" s="282">
        <f>'FLUXO DE CAIXA - CC'!B14+'FLUXO DE CAIXA - CI'!B14+'FUNDO FIXO'!B14</f>
        <v>-324119.46999999991</v>
      </c>
      <c r="C13" s="331"/>
      <c r="D13" s="331"/>
      <c r="F13" s="339"/>
    </row>
    <row r="14" spans="1:9" ht="20.100000000000001" customHeight="1">
      <c r="A14" s="318" t="s">
        <v>286</v>
      </c>
      <c r="B14" s="282">
        <f>'FLUXO DE CAIXA - CC'!B15+'FLUXO DE CAIXA - CI'!B15+'FUNDO FIXO'!B15</f>
        <v>-44183.39</v>
      </c>
      <c r="C14" s="331"/>
      <c r="D14" s="331"/>
      <c r="F14" s="339"/>
    </row>
    <row r="15" spans="1:9" ht="20.100000000000001" customHeight="1">
      <c r="A15" s="318" t="s">
        <v>287</v>
      </c>
      <c r="B15" s="282">
        <f>'FLUXO DE CAIXA - CC'!B16+'FLUXO DE CAIXA - CI'!B16+'FUNDO FIXO'!B16</f>
        <v>-409142.02</v>
      </c>
      <c r="C15" s="331"/>
      <c r="D15" s="331"/>
      <c r="F15" s="339"/>
    </row>
    <row r="16" spans="1:9" ht="20.100000000000001" customHeight="1">
      <c r="A16" s="318" t="s">
        <v>288</v>
      </c>
      <c r="B16" s="282">
        <f>'FLUXO DE CAIXA - CC'!B17+'FLUXO DE CAIXA - CI'!B17+'FUNDO FIXO'!B17</f>
        <v>-49228.25</v>
      </c>
      <c r="C16" s="331"/>
      <c r="D16" s="331"/>
      <c r="F16" s="339"/>
      <c r="H16" s="338"/>
      <c r="I16" s="338"/>
    </row>
    <row r="17" spans="1:9" ht="20.100000000000001" customHeight="1">
      <c r="A17" s="318" t="s">
        <v>109</v>
      </c>
      <c r="B17" s="282">
        <f>'FLUXO DE CAIXA - CC'!B18+'FLUXO DE CAIXA - CI'!B18+'FUNDO FIXO'!B18</f>
        <v>0</v>
      </c>
      <c r="C17" s="333"/>
      <c r="D17" s="333"/>
      <c r="F17" s="339"/>
      <c r="G17" s="338"/>
      <c r="H17" s="338"/>
      <c r="I17" s="338"/>
    </row>
    <row r="18" spans="1:9" ht="20.100000000000001" customHeight="1">
      <c r="A18" s="218" t="s">
        <v>232</v>
      </c>
      <c r="B18" s="288">
        <f>SUM(B13:B17)</f>
        <v>-826673.12999999989</v>
      </c>
      <c r="C18" s="345"/>
      <c r="D18" s="345"/>
      <c r="E18" s="338"/>
      <c r="F18" s="338"/>
      <c r="G18" s="344"/>
      <c r="H18" s="338"/>
      <c r="I18" s="338"/>
    </row>
    <row r="19" spans="1:9" ht="9.9499999999999993" customHeight="1">
      <c r="A19" s="398" t="s">
        <v>1262</v>
      </c>
      <c r="B19" s="399"/>
      <c r="C19" s="346"/>
      <c r="D19" s="346"/>
      <c r="E19" s="338"/>
      <c r="F19" s="338"/>
      <c r="H19" s="338"/>
      <c r="I19" s="338"/>
    </row>
    <row r="20" spans="1:9" ht="20.100000000000001" customHeight="1">
      <c r="A20" s="211" t="s">
        <v>114</v>
      </c>
      <c r="B20" s="359">
        <f>B6+B11+B18</f>
        <v>455048.88000000012</v>
      </c>
      <c r="C20" s="347"/>
      <c r="D20" s="347"/>
      <c r="F20" s="338"/>
      <c r="G20" s="338"/>
      <c r="H20" s="338"/>
      <c r="I20" s="338"/>
    </row>
    <row r="21" spans="1:9" ht="9.9499999999999993" customHeight="1">
      <c r="A21" s="396"/>
      <c r="B21" s="397"/>
      <c r="F21" s="338"/>
      <c r="G21" s="338"/>
      <c r="H21" s="338"/>
      <c r="I21" s="338"/>
    </row>
    <row r="22" spans="1:9" ht="20.100000000000001" customHeight="1">
      <c r="A22" s="394" t="s">
        <v>233</v>
      </c>
      <c r="B22" s="395"/>
      <c r="C22" s="348"/>
      <c r="D22" s="348"/>
      <c r="F22" s="338"/>
      <c r="H22" s="338"/>
      <c r="I22" s="338"/>
    </row>
    <row r="23" spans="1:9" ht="20.100000000000001" customHeight="1">
      <c r="A23" s="319" t="s">
        <v>234</v>
      </c>
      <c r="B23" s="282">
        <f>B20</f>
        <v>455048.88000000012</v>
      </c>
      <c r="C23" s="349"/>
      <c r="D23" s="349"/>
      <c r="F23" s="338"/>
      <c r="H23" s="338"/>
      <c r="I23" s="338"/>
    </row>
    <row r="24" spans="1:9" ht="20.100000000000001" customHeight="1">
      <c r="A24" s="319" t="s">
        <v>235</v>
      </c>
      <c r="B24" s="282">
        <v>0</v>
      </c>
      <c r="C24" s="350"/>
      <c r="D24" s="350"/>
      <c r="F24" s="338"/>
      <c r="I24" s="338"/>
    </row>
    <row r="25" spans="1:9" ht="20.100000000000001" customHeight="1">
      <c r="A25" s="319" t="s">
        <v>236</v>
      </c>
      <c r="B25" s="282">
        <f>25.66</f>
        <v>25.66</v>
      </c>
      <c r="C25" s="349"/>
      <c r="D25" s="349"/>
      <c r="F25" s="338"/>
    </row>
    <row r="26" spans="1:9" ht="20.100000000000001" customHeight="1">
      <c r="A26" s="319" t="s">
        <v>237</v>
      </c>
      <c r="B26" s="282">
        <f>'FLUXO DE CAIXA - CC'!B31+'FLUXO DE CAIXA - CI'!B31+'FLUXO DE CAIXA - CP'!B31+'FUNDO FIXO'!B31</f>
        <v>0</v>
      </c>
      <c r="C26" s="349"/>
      <c r="D26" s="349"/>
      <c r="F26" s="338"/>
    </row>
    <row r="27" spans="1:9" ht="20.100000000000001" customHeight="1" thickBot="1">
      <c r="A27" s="320" t="s">
        <v>238</v>
      </c>
      <c r="B27" s="321">
        <v>0</v>
      </c>
      <c r="C27" s="349"/>
      <c r="D27" s="349"/>
      <c r="F27" s="338"/>
    </row>
    <row r="28" spans="1:9" ht="20.100000000000001" customHeight="1" thickBot="1">
      <c r="A28" s="322" t="s">
        <v>121</v>
      </c>
      <c r="B28" s="289">
        <f>B23+B24+B25-B26-B27</f>
        <v>455074.5400000001</v>
      </c>
      <c r="C28" s="347"/>
      <c r="D28" s="347"/>
      <c r="F28" s="338"/>
    </row>
    <row r="29" spans="1:9" ht="20.100000000000001" customHeight="1">
      <c r="F29" s="338"/>
    </row>
    <row r="30" spans="1:9" ht="20.100000000000001" customHeight="1">
      <c r="A30" s="327"/>
      <c r="B30" s="283"/>
      <c r="C30" s="284"/>
      <c r="D30" s="284"/>
    </row>
    <row r="31" spans="1:9" ht="20.100000000000001" customHeight="1">
      <c r="A31" s="352"/>
      <c r="B31" s="283"/>
      <c r="C31" s="283"/>
      <c r="D31" s="283"/>
    </row>
    <row r="32" spans="1:9" ht="20.100000000000001" customHeight="1">
      <c r="A32" s="283"/>
      <c r="B32" s="353"/>
      <c r="C32" s="353"/>
      <c r="D32" s="353"/>
    </row>
    <row r="33" spans="1:10" ht="20.100000000000001" customHeight="1">
      <c r="A33" s="354"/>
      <c r="C33" s="283"/>
      <c r="D33" s="283"/>
    </row>
    <row r="34" spans="1:10" ht="20.100000000000001" customHeight="1">
      <c r="A34" s="354"/>
      <c r="B34" s="283"/>
      <c r="C34" s="283"/>
      <c r="D34" s="283"/>
    </row>
    <row r="35" spans="1:10" ht="20.100000000000001" customHeight="1">
      <c r="B35" s="283"/>
      <c r="C35" s="283"/>
      <c r="D35" s="283"/>
    </row>
    <row r="38" spans="1:10" ht="20.100000000000001" customHeight="1">
      <c r="A38" s="355"/>
      <c r="F38" s="338"/>
    </row>
    <row r="41" spans="1:10" ht="20.100000000000001" customHeight="1">
      <c r="F41" s="338"/>
      <c r="G41" s="338"/>
      <c r="H41" s="338"/>
      <c r="J41" s="338"/>
    </row>
    <row r="42" spans="1:10" ht="20.100000000000001" customHeight="1">
      <c r="F42" s="338"/>
      <c r="G42" s="338"/>
      <c r="H42" s="338"/>
      <c r="J42" s="338"/>
    </row>
    <row r="43" spans="1:10" ht="20.100000000000001" customHeight="1">
      <c r="F43" s="338"/>
      <c r="G43" s="338"/>
      <c r="H43" s="338"/>
      <c r="J43" s="338"/>
    </row>
    <row r="44" spans="1:10" ht="20.100000000000001" customHeight="1">
      <c r="J44" s="338"/>
    </row>
    <row r="45" spans="1:10" ht="20.100000000000001" customHeight="1">
      <c r="J45" s="338"/>
    </row>
  </sheetData>
  <mergeCells count="10">
    <mergeCell ref="A1:B1"/>
    <mergeCell ref="A2:B2"/>
    <mergeCell ref="A3:B3"/>
    <mergeCell ref="A4:B4"/>
    <mergeCell ref="A5:B5"/>
    <mergeCell ref="A22:B22"/>
    <mergeCell ref="A21:B21"/>
    <mergeCell ref="A19:B19"/>
    <mergeCell ref="A7:B7"/>
    <mergeCell ref="A12:B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3"/>
  <sheetViews>
    <sheetView workbookViewId="0">
      <pane ySplit="1" topLeftCell="A820" activePane="bottomLeft" state="frozen"/>
      <selection pane="bottomLeft" activeCell="A832" sqref="A832"/>
    </sheetView>
  </sheetViews>
  <sheetFormatPr defaultRowHeight="15"/>
  <cols>
    <col min="1" max="1" width="73.7109375" style="360" customWidth="1"/>
    <col min="2" max="2" width="21.85546875" style="362" bestFit="1" customWidth="1"/>
    <col min="3" max="16384" width="9.140625" style="360"/>
  </cols>
  <sheetData>
    <row r="1" spans="1:2" s="356" customFormat="1" ht="30.75" customHeight="1">
      <c r="A1" s="372" t="s">
        <v>1217</v>
      </c>
      <c r="B1" s="372" t="s">
        <v>1218</v>
      </c>
    </row>
    <row r="2" spans="1:2">
      <c r="A2" s="360" t="s">
        <v>336</v>
      </c>
      <c r="B2" s="361">
        <v>4655157000106</v>
      </c>
    </row>
    <row r="3" spans="1:2">
      <c r="A3" s="360" t="s">
        <v>337</v>
      </c>
      <c r="B3" s="361">
        <v>29601926000114</v>
      </c>
    </row>
    <row r="4" spans="1:2">
      <c r="A4" s="360" t="s">
        <v>338</v>
      </c>
      <c r="B4" s="361">
        <v>4681111000242</v>
      </c>
    </row>
    <row r="5" spans="1:2">
      <c r="A5" s="360" t="s">
        <v>339</v>
      </c>
    </row>
    <row r="6" spans="1:2">
      <c r="A6" s="360" t="s">
        <v>340</v>
      </c>
      <c r="B6" s="361">
        <v>14327454000267</v>
      </c>
    </row>
    <row r="7" spans="1:2">
      <c r="A7" s="360" t="s">
        <v>341</v>
      </c>
      <c r="B7" s="361">
        <v>7955424000159</v>
      </c>
    </row>
    <row r="8" spans="1:2">
      <c r="A8" s="360" t="s">
        <v>342</v>
      </c>
      <c r="B8" s="361">
        <v>5957860000131</v>
      </c>
    </row>
    <row r="9" spans="1:2">
      <c r="A9" s="360" t="s">
        <v>343</v>
      </c>
    </row>
    <row r="10" spans="1:2">
      <c r="A10" s="360" t="s">
        <v>344</v>
      </c>
      <c r="B10" s="361">
        <v>19349009000130</v>
      </c>
    </row>
    <row r="11" spans="1:2">
      <c r="A11" s="360" t="s">
        <v>345</v>
      </c>
    </row>
    <row r="12" spans="1:2">
      <c r="A12" s="360" t="s">
        <v>346</v>
      </c>
      <c r="B12" s="361">
        <v>27721364000117</v>
      </c>
    </row>
    <row r="13" spans="1:2">
      <c r="A13" s="360" t="s">
        <v>347</v>
      </c>
      <c r="B13" s="361">
        <v>24323689000153</v>
      </c>
    </row>
    <row r="14" spans="1:2">
      <c r="A14" s="360" t="s">
        <v>348</v>
      </c>
      <c r="B14" s="361">
        <v>32313421000169</v>
      </c>
    </row>
    <row r="15" spans="1:2">
      <c r="A15" s="360" t="s">
        <v>349</v>
      </c>
      <c r="B15" s="361">
        <v>7271776000195</v>
      </c>
    </row>
    <row r="16" spans="1:2">
      <c r="A16" s="360" t="s">
        <v>350</v>
      </c>
      <c r="B16" s="361">
        <v>61418042000131</v>
      </c>
    </row>
    <row r="17" spans="1:2">
      <c r="A17" s="360" t="s">
        <v>351</v>
      </c>
      <c r="B17" s="361">
        <v>11857102000144</v>
      </c>
    </row>
    <row r="18" spans="1:2">
      <c r="A18" s="360" t="s">
        <v>352</v>
      </c>
      <c r="B18" s="361">
        <v>21514919000173</v>
      </c>
    </row>
    <row r="19" spans="1:2">
      <c r="A19" s="360" t="s">
        <v>353</v>
      </c>
      <c r="B19" s="361">
        <v>10925115000140</v>
      </c>
    </row>
    <row r="20" spans="1:2">
      <c r="A20" s="360" t="s">
        <v>354</v>
      </c>
      <c r="B20" s="361">
        <v>3061922000105</v>
      </c>
    </row>
    <row r="21" spans="1:2">
      <c r="A21" s="360" t="s">
        <v>355</v>
      </c>
      <c r="B21" s="361">
        <v>18800600000108</v>
      </c>
    </row>
    <row r="22" spans="1:2">
      <c r="A22" s="360" t="s">
        <v>356</v>
      </c>
      <c r="B22" s="361">
        <v>68583954000108</v>
      </c>
    </row>
    <row r="23" spans="1:2">
      <c r="A23" s="360" t="s">
        <v>357</v>
      </c>
      <c r="B23" s="361">
        <v>13913148000169</v>
      </c>
    </row>
    <row r="24" spans="1:2">
      <c r="A24" s="360" t="s">
        <v>358</v>
      </c>
      <c r="B24" s="361">
        <v>85822000112</v>
      </c>
    </row>
    <row r="25" spans="1:2">
      <c r="A25" s="360" t="s">
        <v>359</v>
      </c>
      <c r="B25" s="361">
        <v>85822000112</v>
      </c>
    </row>
    <row r="26" spans="1:2">
      <c r="A26" s="360" t="s">
        <v>360</v>
      </c>
      <c r="B26" s="361">
        <v>31027407000136</v>
      </c>
    </row>
    <row r="27" spans="1:2">
      <c r="A27" s="360" t="s">
        <v>361</v>
      </c>
      <c r="B27" s="361">
        <v>6022597000151</v>
      </c>
    </row>
    <row r="28" spans="1:2">
      <c r="A28" s="360" t="s">
        <v>362</v>
      </c>
    </row>
    <row r="29" spans="1:2">
      <c r="A29" s="360" t="s">
        <v>363</v>
      </c>
    </row>
    <row r="30" spans="1:2">
      <c r="A30" s="360" t="s">
        <v>364</v>
      </c>
      <c r="B30" s="362" t="s">
        <v>365</v>
      </c>
    </row>
    <row r="31" spans="1:2">
      <c r="A31" s="360" t="s">
        <v>366</v>
      </c>
      <c r="B31" s="362" t="s">
        <v>367</v>
      </c>
    </row>
    <row r="32" spans="1:2">
      <c r="A32" s="360" t="s">
        <v>368</v>
      </c>
      <c r="B32" s="361">
        <v>673404000146</v>
      </c>
    </row>
    <row r="33" spans="1:2">
      <c r="A33" s="360" t="s">
        <v>369</v>
      </c>
    </row>
    <row r="34" spans="1:2">
      <c r="A34" s="360" t="s">
        <v>370</v>
      </c>
    </row>
    <row r="35" spans="1:2">
      <c r="A35" s="360" t="s">
        <v>371</v>
      </c>
      <c r="B35" s="361">
        <v>89171417000120</v>
      </c>
    </row>
    <row r="36" spans="1:2">
      <c r="A36" s="360" t="s">
        <v>372</v>
      </c>
      <c r="B36" s="361">
        <v>4752237000180</v>
      </c>
    </row>
    <row r="37" spans="1:2">
      <c r="A37" s="360" t="s">
        <v>373</v>
      </c>
      <c r="B37" s="361">
        <v>60619202003406</v>
      </c>
    </row>
    <row r="38" spans="1:2">
      <c r="A38" s="360" t="s">
        <v>374</v>
      </c>
      <c r="B38" s="361">
        <v>19828567000189</v>
      </c>
    </row>
    <row r="39" spans="1:2">
      <c r="A39" s="360" t="s">
        <v>375</v>
      </c>
      <c r="B39" s="361">
        <v>19828567000189</v>
      </c>
    </row>
    <row r="40" spans="1:2">
      <c r="A40" s="360" t="s">
        <v>376</v>
      </c>
    </row>
    <row r="41" spans="1:2">
      <c r="A41" s="360" t="s">
        <v>377</v>
      </c>
      <c r="B41" s="361">
        <v>30757115000196</v>
      </c>
    </row>
    <row r="42" spans="1:2">
      <c r="A42" s="360" t="s">
        <v>378</v>
      </c>
      <c r="B42" s="362" t="s">
        <v>379</v>
      </c>
    </row>
    <row r="43" spans="1:2">
      <c r="A43" s="360" t="s">
        <v>380</v>
      </c>
      <c r="B43" s="361">
        <v>26081370000194</v>
      </c>
    </row>
    <row r="44" spans="1:2">
      <c r="A44" s="360" t="s">
        <v>381</v>
      </c>
    </row>
    <row r="45" spans="1:2">
      <c r="A45" s="360" t="s">
        <v>382</v>
      </c>
    </row>
    <row r="46" spans="1:2">
      <c r="A46" s="360" t="s">
        <v>383</v>
      </c>
    </row>
    <row r="47" spans="1:2">
      <c r="A47" s="360" t="s">
        <v>384</v>
      </c>
      <c r="B47" s="361">
        <v>7366296000108</v>
      </c>
    </row>
    <row r="48" spans="1:2">
      <c r="A48" s="360" t="s">
        <v>385</v>
      </c>
      <c r="B48" s="361">
        <v>2830778000153</v>
      </c>
    </row>
    <row r="49" spans="1:2">
      <c r="A49" s="360" t="s">
        <v>386</v>
      </c>
      <c r="B49" s="361">
        <v>6027816000276</v>
      </c>
    </row>
    <row r="50" spans="1:2">
      <c r="A50" s="360" t="s">
        <v>387</v>
      </c>
      <c r="B50" s="361">
        <v>40232258000138</v>
      </c>
    </row>
    <row r="51" spans="1:2">
      <c r="A51" s="360" t="s">
        <v>388</v>
      </c>
    </row>
    <row r="52" spans="1:2">
      <c r="A52" s="360" t="s">
        <v>389</v>
      </c>
      <c r="B52" s="361">
        <v>87389086000174</v>
      </c>
    </row>
    <row r="53" spans="1:2">
      <c r="A53" s="360" t="s">
        <v>390</v>
      </c>
      <c r="B53" s="361">
        <v>12465226000147</v>
      </c>
    </row>
    <row r="54" spans="1:2">
      <c r="A54" s="360" t="s">
        <v>391</v>
      </c>
    </row>
    <row r="55" spans="1:2">
      <c r="A55" s="360" t="s">
        <v>392</v>
      </c>
      <c r="B55" s="361">
        <v>26550803000103</v>
      </c>
    </row>
    <row r="56" spans="1:2">
      <c r="A56" s="360" t="s">
        <v>393</v>
      </c>
    </row>
    <row r="57" spans="1:2">
      <c r="A57" s="360" t="s">
        <v>394</v>
      </c>
      <c r="B57" s="361">
        <v>24415461000193</v>
      </c>
    </row>
    <row r="58" spans="1:2">
      <c r="A58" s="360" t="s">
        <v>395</v>
      </c>
      <c r="B58" s="361">
        <v>14470588000151</v>
      </c>
    </row>
    <row r="59" spans="1:2">
      <c r="A59" s="360" t="s">
        <v>396</v>
      </c>
      <c r="B59" s="361">
        <v>11896538000142</v>
      </c>
    </row>
    <row r="60" spans="1:2">
      <c r="A60" s="360" t="s">
        <v>397</v>
      </c>
      <c r="B60" s="361">
        <v>11305089000463</v>
      </c>
    </row>
    <row r="61" spans="1:2">
      <c r="A61" s="360" t="s">
        <v>398</v>
      </c>
      <c r="B61" s="361">
        <v>20650862000177</v>
      </c>
    </row>
    <row r="62" spans="1:2">
      <c r="A62" s="360" t="s">
        <v>399</v>
      </c>
      <c r="B62" s="361">
        <v>18283401000161</v>
      </c>
    </row>
    <row r="63" spans="1:2">
      <c r="A63" s="360" t="s">
        <v>400</v>
      </c>
      <c r="B63" s="361">
        <v>8087373000153</v>
      </c>
    </row>
    <row r="64" spans="1:2">
      <c r="A64" s="360" t="s">
        <v>401</v>
      </c>
      <c r="B64" s="361">
        <v>18283401000161</v>
      </c>
    </row>
    <row r="65" spans="1:2">
      <c r="A65" s="360" t="s">
        <v>402</v>
      </c>
      <c r="B65" s="361">
        <v>16637920000155</v>
      </c>
    </row>
    <row r="66" spans="1:2">
      <c r="A66" s="360" t="s">
        <v>403</v>
      </c>
    </row>
    <row r="67" spans="1:2">
      <c r="A67" s="360" t="s">
        <v>404</v>
      </c>
    </row>
    <row r="68" spans="1:2">
      <c r="A68" s="360" t="s">
        <v>405</v>
      </c>
    </row>
    <row r="69" spans="1:2">
      <c r="A69" s="360" t="s">
        <v>336</v>
      </c>
      <c r="B69" s="361">
        <v>4655157000106</v>
      </c>
    </row>
    <row r="70" spans="1:2">
      <c r="A70" s="360" t="s">
        <v>406</v>
      </c>
      <c r="B70" s="361">
        <v>29601926000114</v>
      </c>
    </row>
    <row r="71" spans="1:2">
      <c r="A71" s="360" t="s">
        <v>407</v>
      </c>
      <c r="B71" s="361">
        <v>4681111000242</v>
      </c>
    </row>
    <row r="72" spans="1:2">
      <c r="A72" s="360" t="s">
        <v>408</v>
      </c>
      <c r="B72" s="362" t="s">
        <v>409</v>
      </c>
    </row>
    <row r="73" spans="1:2">
      <c r="A73" s="360" t="s">
        <v>340</v>
      </c>
      <c r="B73" s="361">
        <v>14327454000267</v>
      </c>
    </row>
    <row r="74" spans="1:2">
      <c r="A74" s="360" t="s">
        <v>341</v>
      </c>
      <c r="B74" s="361">
        <v>7955424000159</v>
      </c>
    </row>
    <row r="75" spans="1:2">
      <c r="A75" s="360" t="s">
        <v>342</v>
      </c>
      <c r="B75" s="361">
        <v>5957860000131</v>
      </c>
    </row>
    <row r="76" spans="1:2">
      <c r="A76" s="360" t="s">
        <v>343</v>
      </c>
    </row>
    <row r="77" spans="1:2">
      <c r="A77" s="360" t="s">
        <v>410</v>
      </c>
      <c r="B77" s="361">
        <v>19349009000130</v>
      </c>
    </row>
    <row r="78" spans="1:2">
      <c r="A78" s="360" t="s">
        <v>411</v>
      </c>
      <c r="B78" s="362" t="s">
        <v>412</v>
      </c>
    </row>
    <row r="79" spans="1:2">
      <c r="A79" s="360" t="s">
        <v>346</v>
      </c>
      <c r="B79" s="361">
        <v>27721364000117</v>
      </c>
    </row>
    <row r="80" spans="1:2">
      <c r="A80" s="360" t="s">
        <v>347</v>
      </c>
      <c r="B80" s="361">
        <v>24323689000153</v>
      </c>
    </row>
    <row r="81" spans="1:2">
      <c r="A81" s="360" t="s">
        <v>413</v>
      </c>
      <c r="B81" s="361">
        <v>32313421000169</v>
      </c>
    </row>
    <row r="82" spans="1:2">
      <c r="A82" s="360" t="s">
        <v>349</v>
      </c>
      <c r="B82" s="361">
        <v>7271776000195</v>
      </c>
    </row>
    <row r="83" spans="1:2">
      <c r="A83" s="360" t="s">
        <v>414</v>
      </c>
      <c r="B83" s="361">
        <v>61418042000131</v>
      </c>
    </row>
    <row r="84" spans="1:2">
      <c r="A84" s="360" t="s">
        <v>415</v>
      </c>
      <c r="B84" s="361">
        <v>11857102000144</v>
      </c>
    </row>
    <row r="85" spans="1:2">
      <c r="A85" s="360" t="s">
        <v>352</v>
      </c>
      <c r="B85" s="361">
        <v>21514919000173</v>
      </c>
    </row>
    <row r="86" spans="1:2">
      <c r="A86" s="360" t="s">
        <v>353</v>
      </c>
      <c r="B86" s="361">
        <v>10925115000140</v>
      </c>
    </row>
    <row r="87" spans="1:2">
      <c r="A87" s="360" t="s">
        <v>354</v>
      </c>
      <c r="B87" s="361">
        <v>3061922000105</v>
      </c>
    </row>
    <row r="88" spans="1:2">
      <c r="A88" s="360" t="s">
        <v>355</v>
      </c>
      <c r="B88" s="361">
        <v>18800600000108</v>
      </c>
    </row>
    <row r="89" spans="1:2">
      <c r="A89" s="360" t="s">
        <v>356</v>
      </c>
      <c r="B89" s="361">
        <v>68583954000108</v>
      </c>
    </row>
    <row r="90" spans="1:2">
      <c r="A90" s="360" t="s">
        <v>357</v>
      </c>
      <c r="B90" s="361">
        <v>13913148000169</v>
      </c>
    </row>
    <row r="91" spans="1:2">
      <c r="A91" s="360" t="s">
        <v>358</v>
      </c>
      <c r="B91" s="361">
        <v>85822000112</v>
      </c>
    </row>
    <row r="92" spans="1:2">
      <c r="A92" s="360" t="s">
        <v>359</v>
      </c>
      <c r="B92" s="361">
        <v>85822000112</v>
      </c>
    </row>
    <row r="93" spans="1:2">
      <c r="A93" s="360" t="s">
        <v>360</v>
      </c>
      <c r="B93" s="361">
        <v>31027407000136</v>
      </c>
    </row>
    <row r="94" spans="1:2">
      <c r="A94" s="360" t="s">
        <v>416</v>
      </c>
      <c r="B94" s="361" t="s">
        <v>417</v>
      </c>
    </row>
    <row r="95" spans="1:2">
      <c r="A95" s="360" t="s">
        <v>362</v>
      </c>
    </row>
    <row r="96" spans="1:2">
      <c r="A96" s="360" t="s">
        <v>363</v>
      </c>
    </row>
    <row r="97" spans="1:2">
      <c r="A97" s="360" t="s">
        <v>418</v>
      </c>
      <c r="B97" s="362" t="s">
        <v>365</v>
      </c>
    </row>
    <row r="98" spans="1:2">
      <c r="A98" s="360" t="s">
        <v>419</v>
      </c>
      <c r="B98" s="362" t="s">
        <v>367</v>
      </c>
    </row>
    <row r="99" spans="1:2">
      <c r="A99" s="360" t="s">
        <v>368</v>
      </c>
      <c r="B99" s="361">
        <v>673404000146</v>
      </c>
    </row>
    <row r="100" spans="1:2">
      <c r="A100" s="360" t="s">
        <v>420</v>
      </c>
      <c r="B100" s="362" t="s">
        <v>421</v>
      </c>
    </row>
    <row r="101" spans="1:2">
      <c r="A101" s="360" t="s">
        <v>370</v>
      </c>
    </row>
    <row r="102" spans="1:2">
      <c r="A102" s="360" t="s">
        <v>371</v>
      </c>
      <c r="B102" s="361">
        <v>89171417000120</v>
      </c>
    </row>
    <row r="103" spans="1:2">
      <c r="A103" s="360" t="s">
        <v>372</v>
      </c>
      <c r="B103" s="361">
        <v>4752237000180</v>
      </c>
    </row>
    <row r="104" spans="1:2">
      <c r="A104" s="360" t="s">
        <v>373</v>
      </c>
      <c r="B104" s="361">
        <v>60619202003406</v>
      </c>
    </row>
    <row r="105" spans="1:2">
      <c r="A105" s="360" t="s">
        <v>374</v>
      </c>
      <c r="B105" s="361">
        <v>19828567000189</v>
      </c>
    </row>
    <row r="106" spans="1:2">
      <c r="A106" s="360" t="s">
        <v>375</v>
      </c>
      <c r="B106" s="361">
        <v>19828567000189</v>
      </c>
    </row>
    <row r="107" spans="1:2">
      <c r="A107" s="360" t="s">
        <v>376</v>
      </c>
    </row>
    <row r="108" spans="1:2">
      <c r="A108" s="360" t="s">
        <v>377</v>
      </c>
      <c r="B108" s="361">
        <v>30757115000196</v>
      </c>
    </row>
    <row r="109" spans="1:2">
      <c r="A109" s="360" t="s">
        <v>378</v>
      </c>
      <c r="B109" s="362" t="s">
        <v>379</v>
      </c>
    </row>
    <row r="110" spans="1:2">
      <c r="A110" s="360" t="s">
        <v>380</v>
      </c>
      <c r="B110" s="361">
        <v>26081370000194</v>
      </c>
    </row>
    <row r="111" spans="1:2">
      <c r="A111" s="360" t="s">
        <v>381</v>
      </c>
    </row>
    <row r="112" spans="1:2">
      <c r="A112" s="360" t="s">
        <v>382</v>
      </c>
    </row>
    <row r="113" spans="1:2">
      <c r="A113" s="360" t="s">
        <v>383</v>
      </c>
    </row>
    <row r="114" spans="1:2">
      <c r="A114" s="360" t="s">
        <v>422</v>
      </c>
      <c r="B114" s="361">
        <v>7366296000108</v>
      </c>
    </row>
    <row r="115" spans="1:2">
      <c r="A115" s="360" t="s">
        <v>385</v>
      </c>
      <c r="B115" s="361">
        <v>2830778000153</v>
      </c>
    </row>
    <row r="116" spans="1:2">
      <c r="A116" s="360" t="s">
        <v>423</v>
      </c>
      <c r="B116" s="361">
        <v>6027816000276</v>
      </c>
    </row>
    <row r="117" spans="1:2">
      <c r="A117" s="360" t="s">
        <v>387</v>
      </c>
      <c r="B117" s="361">
        <v>40232258000138</v>
      </c>
    </row>
    <row r="118" spans="1:2">
      <c r="A118" s="360" t="s">
        <v>424</v>
      </c>
      <c r="B118" s="362" t="s">
        <v>425</v>
      </c>
    </row>
    <row r="119" spans="1:2">
      <c r="A119" s="360" t="s">
        <v>426</v>
      </c>
      <c r="B119" s="361">
        <v>87389086000174</v>
      </c>
    </row>
    <row r="120" spans="1:2">
      <c r="A120" s="360" t="s">
        <v>390</v>
      </c>
      <c r="B120" s="361">
        <v>12465226000147</v>
      </c>
    </row>
    <row r="121" spans="1:2">
      <c r="A121" s="360" t="s">
        <v>391</v>
      </c>
    </row>
    <row r="122" spans="1:2">
      <c r="A122" s="360" t="s">
        <v>392</v>
      </c>
      <c r="B122" s="361">
        <v>26550803000103</v>
      </c>
    </row>
    <row r="123" spans="1:2">
      <c r="A123" s="360" t="s">
        <v>427</v>
      </c>
      <c r="B123" s="362" t="s">
        <v>428</v>
      </c>
    </row>
    <row r="124" spans="1:2">
      <c r="A124" s="360" t="s">
        <v>429</v>
      </c>
      <c r="B124" s="361">
        <v>24415461000193</v>
      </c>
    </row>
    <row r="125" spans="1:2">
      <c r="A125" s="360" t="s">
        <v>395</v>
      </c>
      <c r="B125" s="361">
        <v>14470588000151</v>
      </c>
    </row>
    <row r="126" spans="1:2">
      <c r="A126" s="360" t="s">
        <v>396</v>
      </c>
      <c r="B126" s="361">
        <v>11896538000142</v>
      </c>
    </row>
    <row r="127" spans="1:2">
      <c r="A127" s="360" t="s">
        <v>430</v>
      </c>
      <c r="B127" s="361">
        <v>11305089000463</v>
      </c>
    </row>
    <row r="128" spans="1:2">
      <c r="A128" s="360" t="s">
        <v>398</v>
      </c>
      <c r="B128" s="361">
        <v>20650862000177</v>
      </c>
    </row>
    <row r="129" spans="1:2">
      <c r="A129" s="360" t="s">
        <v>399</v>
      </c>
      <c r="B129" s="361">
        <v>18283401000161</v>
      </c>
    </row>
    <row r="130" spans="1:2">
      <c r="A130" s="360" t="s">
        <v>400</v>
      </c>
      <c r="B130" s="361">
        <v>8087373000153</v>
      </c>
    </row>
    <row r="131" spans="1:2">
      <c r="A131" s="360" t="s">
        <v>431</v>
      </c>
      <c r="B131" s="361">
        <v>18283401000161</v>
      </c>
    </row>
    <row r="132" spans="1:2">
      <c r="A132" s="360" t="s">
        <v>432</v>
      </c>
      <c r="B132" s="361">
        <v>16637920000155</v>
      </c>
    </row>
    <row r="133" spans="1:2">
      <c r="A133" s="360" t="s">
        <v>433</v>
      </c>
      <c r="B133" s="362" t="s">
        <v>434</v>
      </c>
    </row>
    <row r="134" spans="1:2">
      <c r="A134" s="360" t="s">
        <v>404</v>
      </c>
    </row>
    <row r="135" spans="1:2">
      <c r="A135" s="360" t="s">
        <v>405</v>
      </c>
    </row>
    <row r="136" spans="1:2">
      <c r="A136" s="360" t="s">
        <v>435</v>
      </c>
      <c r="B136" s="362" t="s">
        <v>436</v>
      </c>
    </row>
    <row r="137" spans="1:2">
      <c r="A137" s="360" t="s">
        <v>437</v>
      </c>
      <c r="B137" s="362" t="s">
        <v>438</v>
      </c>
    </row>
    <row r="138" spans="1:2">
      <c r="A138" s="360" t="s">
        <v>439</v>
      </c>
      <c r="B138" s="362" t="s">
        <v>440</v>
      </c>
    </row>
    <row r="139" spans="1:2">
      <c r="A139" s="360" t="s">
        <v>441</v>
      </c>
      <c r="B139" s="362" t="s">
        <v>442</v>
      </c>
    </row>
    <row r="140" spans="1:2">
      <c r="A140" s="360" t="s">
        <v>443</v>
      </c>
      <c r="B140" s="362" t="s">
        <v>444</v>
      </c>
    </row>
    <row r="141" spans="1:2">
      <c r="A141" s="360" t="s">
        <v>445</v>
      </c>
      <c r="B141" s="362" t="s">
        <v>446</v>
      </c>
    </row>
    <row r="142" spans="1:2">
      <c r="A142" s="360" t="s">
        <v>447</v>
      </c>
      <c r="B142" s="362" t="s">
        <v>448</v>
      </c>
    </row>
    <row r="143" spans="1:2">
      <c r="A143" s="360" t="s">
        <v>449</v>
      </c>
      <c r="B143" s="362" t="s">
        <v>450</v>
      </c>
    </row>
    <row r="144" spans="1:2">
      <c r="A144" s="360" t="s">
        <v>451</v>
      </c>
      <c r="B144" s="363" t="s">
        <v>452</v>
      </c>
    </row>
    <row r="145" spans="1:2">
      <c r="A145" s="360" t="s">
        <v>453</v>
      </c>
      <c r="B145" s="362" t="s">
        <v>450</v>
      </c>
    </row>
    <row r="146" spans="1:2">
      <c r="A146" s="360" t="s">
        <v>454</v>
      </c>
    </row>
    <row r="147" spans="1:2">
      <c r="A147" s="360" t="s">
        <v>455</v>
      </c>
      <c r="B147" s="362" t="s">
        <v>456</v>
      </c>
    </row>
    <row r="148" spans="1:2">
      <c r="A148" s="360" t="s">
        <v>457</v>
      </c>
      <c r="B148" s="362" t="s">
        <v>458</v>
      </c>
    </row>
    <row r="149" spans="1:2">
      <c r="A149" s="360" t="s">
        <v>459</v>
      </c>
      <c r="B149" s="362" t="s">
        <v>436</v>
      </c>
    </row>
    <row r="150" spans="1:2">
      <c r="A150" s="360" t="s">
        <v>460</v>
      </c>
      <c r="B150" s="362" t="s">
        <v>461</v>
      </c>
    </row>
    <row r="151" spans="1:2">
      <c r="A151" s="360" t="s">
        <v>462</v>
      </c>
      <c r="B151" s="362" t="s">
        <v>463</v>
      </c>
    </row>
    <row r="152" spans="1:2">
      <c r="A152" s="360" t="s">
        <v>464</v>
      </c>
      <c r="B152" s="362" t="s">
        <v>465</v>
      </c>
    </row>
    <row r="153" spans="1:2">
      <c r="A153" s="360" t="s">
        <v>466</v>
      </c>
      <c r="B153" s="362" t="s">
        <v>467</v>
      </c>
    </row>
    <row r="154" spans="1:2">
      <c r="A154" s="360" t="s">
        <v>468</v>
      </c>
      <c r="B154" s="362" t="s">
        <v>467</v>
      </c>
    </row>
    <row r="155" spans="1:2">
      <c r="A155" s="360" t="s">
        <v>469</v>
      </c>
    </row>
    <row r="156" spans="1:2">
      <c r="A156" s="360" t="s">
        <v>470</v>
      </c>
    </row>
    <row r="157" spans="1:2">
      <c r="A157" s="360" t="s">
        <v>471</v>
      </c>
      <c r="B157" s="362" t="s">
        <v>467</v>
      </c>
    </row>
    <row r="158" spans="1:2">
      <c r="A158" s="360" t="s">
        <v>472</v>
      </c>
    </row>
    <row r="159" spans="1:2">
      <c r="A159" s="360" t="s">
        <v>473</v>
      </c>
      <c r="B159" s="363" t="s">
        <v>425</v>
      </c>
    </row>
    <row r="160" spans="1:2">
      <c r="A160" s="360" t="s">
        <v>474</v>
      </c>
      <c r="B160" s="362" t="s">
        <v>475</v>
      </c>
    </row>
    <row r="161" spans="1:2">
      <c r="A161" s="360" t="s">
        <v>476</v>
      </c>
      <c r="B161" s="362" t="s">
        <v>477</v>
      </c>
    </row>
    <row r="162" spans="1:2">
      <c r="A162" s="360" t="s">
        <v>478</v>
      </c>
      <c r="B162" s="362" t="s">
        <v>479</v>
      </c>
    </row>
    <row r="163" spans="1:2">
      <c r="A163" s="360" t="s">
        <v>480</v>
      </c>
      <c r="B163" s="362" t="s">
        <v>481</v>
      </c>
    </row>
    <row r="164" spans="1:2">
      <c r="A164" s="360" t="s">
        <v>482</v>
      </c>
      <c r="B164" s="362" t="s">
        <v>483</v>
      </c>
    </row>
    <row r="165" spans="1:2">
      <c r="A165" s="360" t="s">
        <v>484</v>
      </c>
      <c r="B165" s="363" t="s">
        <v>485</v>
      </c>
    </row>
    <row r="166" spans="1:2">
      <c r="A166" s="360" t="s">
        <v>486</v>
      </c>
      <c r="B166" s="362" t="s">
        <v>487</v>
      </c>
    </row>
    <row r="167" spans="1:2">
      <c r="A167" s="360" t="s">
        <v>488</v>
      </c>
      <c r="B167" s="363" t="s">
        <v>489</v>
      </c>
    </row>
    <row r="168" spans="1:2">
      <c r="A168" s="360" t="s">
        <v>490</v>
      </c>
      <c r="B168" s="363" t="s">
        <v>450</v>
      </c>
    </row>
    <row r="169" spans="1:2">
      <c r="A169" s="360" t="s">
        <v>491</v>
      </c>
      <c r="B169" s="362" t="s">
        <v>492</v>
      </c>
    </row>
    <row r="170" spans="1:2">
      <c r="A170" s="360" t="s">
        <v>493</v>
      </c>
      <c r="B170" s="362" t="s">
        <v>494</v>
      </c>
    </row>
    <row r="171" spans="1:2">
      <c r="A171" s="360" t="s">
        <v>495</v>
      </c>
      <c r="B171" s="362" t="s">
        <v>496</v>
      </c>
    </row>
    <row r="172" spans="1:2">
      <c r="A172" s="360" t="s">
        <v>497</v>
      </c>
      <c r="B172" s="362" t="s">
        <v>498</v>
      </c>
    </row>
    <row r="173" spans="1:2">
      <c r="A173" s="360" t="s">
        <v>499</v>
      </c>
      <c r="B173" s="362" t="s">
        <v>500</v>
      </c>
    </row>
    <row r="174" spans="1:2">
      <c r="A174" s="360" t="s">
        <v>501</v>
      </c>
      <c r="B174" s="362" t="s">
        <v>502</v>
      </c>
    </row>
    <row r="175" spans="1:2">
      <c r="A175" s="360" t="s">
        <v>503</v>
      </c>
      <c r="B175" s="362" t="s">
        <v>504</v>
      </c>
    </row>
    <row r="176" spans="1:2">
      <c r="A176" s="360" t="s">
        <v>505</v>
      </c>
      <c r="B176" s="362" t="s">
        <v>506</v>
      </c>
    </row>
    <row r="177" spans="1:2">
      <c r="A177" s="360" t="s">
        <v>507</v>
      </c>
      <c r="B177" s="362" t="s">
        <v>508</v>
      </c>
    </row>
    <row r="178" spans="1:2">
      <c r="A178" s="360" t="s">
        <v>509</v>
      </c>
      <c r="B178" s="362" t="s">
        <v>365</v>
      </c>
    </row>
    <row r="179" spans="1:2">
      <c r="A179" s="360" t="s">
        <v>510</v>
      </c>
      <c r="B179" s="362" t="s">
        <v>511</v>
      </c>
    </row>
    <row r="180" spans="1:2">
      <c r="A180" s="360" t="s">
        <v>415</v>
      </c>
      <c r="B180" s="361">
        <v>11857102000144</v>
      </c>
    </row>
    <row r="181" spans="1:2">
      <c r="A181" s="360" t="s">
        <v>512</v>
      </c>
      <c r="B181" s="362" t="s">
        <v>489</v>
      </c>
    </row>
    <row r="182" spans="1:2">
      <c r="A182" s="360" t="s">
        <v>513</v>
      </c>
      <c r="B182" s="362" t="s">
        <v>514</v>
      </c>
    </row>
    <row r="183" spans="1:2">
      <c r="A183" s="360" t="s">
        <v>515</v>
      </c>
      <c r="B183" s="362" t="s">
        <v>516</v>
      </c>
    </row>
    <row r="184" spans="1:2">
      <c r="A184" s="360" t="s">
        <v>517</v>
      </c>
      <c r="B184" s="362" t="s">
        <v>518</v>
      </c>
    </row>
    <row r="185" spans="1:2">
      <c r="A185" s="360" t="s">
        <v>519</v>
      </c>
      <c r="B185" s="362" t="s">
        <v>502</v>
      </c>
    </row>
    <row r="186" spans="1:2">
      <c r="A186" s="360" t="s">
        <v>520</v>
      </c>
      <c r="B186" s="362" t="s">
        <v>521</v>
      </c>
    </row>
    <row r="187" spans="1:2">
      <c r="A187" s="360" t="s">
        <v>522</v>
      </c>
      <c r="B187" s="362" t="s">
        <v>456</v>
      </c>
    </row>
    <row r="188" spans="1:2">
      <c r="A188" s="360" t="s">
        <v>523</v>
      </c>
      <c r="B188" s="362" t="s">
        <v>524</v>
      </c>
    </row>
    <row r="189" spans="1:2">
      <c r="A189" s="360" t="s">
        <v>525</v>
      </c>
      <c r="B189" s="362" t="s">
        <v>526</v>
      </c>
    </row>
    <row r="190" spans="1:2">
      <c r="A190" s="360" t="s">
        <v>527</v>
      </c>
      <c r="B190" s="362" t="s">
        <v>528</v>
      </c>
    </row>
    <row r="191" spans="1:2">
      <c r="A191" s="360" t="s">
        <v>529</v>
      </c>
      <c r="B191" s="362" t="s">
        <v>530</v>
      </c>
    </row>
    <row r="192" spans="1:2">
      <c r="A192" s="360" t="s">
        <v>411</v>
      </c>
      <c r="B192" s="362" t="s">
        <v>412</v>
      </c>
    </row>
    <row r="193" spans="1:2">
      <c r="A193" s="360" t="s">
        <v>531</v>
      </c>
      <c r="B193" s="362" t="s">
        <v>434</v>
      </c>
    </row>
    <row r="194" spans="1:2">
      <c r="A194" s="360" t="s">
        <v>532</v>
      </c>
      <c r="B194" s="362" t="s">
        <v>533</v>
      </c>
    </row>
    <row r="195" spans="1:2">
      <c r="A195" s="360" t="s">
        <v>534</v>
      </c>
      <c r="B195" s="361">
        <v>87389086000174</v>
      </c>
    </row>
    <row r="196" spans="1:2">
      <c r="A196" s="360" t="s">
        <v>535</v>
      </c>
      <c r="B196" s="362" t="s">
        <v>450</v>
      </c>
    </row>
    <row r="197" spans="1:2">
      <c r="A197" s="360" t="s">
        <v>536</v>
      </c>
      <c r="B197" s="362" t="s">
        <v>450</v>
      </c>
    </row>
    <row r="198" spans="1:2">
      <c r="A198" s="360" t="s">
        <v>537</v>
      </c>
      <c r="B198" s="362" t="s">
        <v>538</v>
      </c>
    </row>
    <row r="199" spans="1:2">
      <c r="A199" s="360" t="s">
        <v>539</v>
      </c>
      <c r="B199" s="362" t="s">
        <v>540</v>
      </c>
    </row>
    <row r="200" spans="1:2">
      <c r="A200" s="360" t="s">
        <v>541</v>
      </c>
      <c r="B200" s="362" t="s">
        <v>542</v>
      </c>
    </row>
    <row r="201" spans="1:2">
      <c r="A201" s="360" t="s">
        <v>543</v>
      </c>
      <c r="B201" s="362" t="s">
        <v>467</v>
      </c>
    </row>
    <row r="202" spans="1:2">
      <c r="A202" s="360" t="s">
        <v>544</v>
      </c>
      <c r="B202" s="362" t="s">
        <v>467</v>
      </c>
    </row>
    <row r="203" spans="1:2">
      <c r="A203" s="360" t="s">
        <v>545</v>
      </c>
      <c r="B203" s="364">
        <v>10828</v>
      </c>
    </row>
    <row r="204" spans="1:2">
      <c r="A204" s="360" t="s">
        <v>546</v>
      </c>
      <c r="B204" s="362" t="s">
        <v>533</v>
      </c>
    </row>
    <row r="205" spans="1:2">
      <c r="A205" s="360" t="s">
        <v>547</v>
      </c>
      <c r="B205" s="361">
        <v>85822000112</v>
      </c>
    </row>
    <row r="206" spans="1:2">
      <c r="A206" s="360" t="s">
        <v>548</v>
      </c>
      <c r="B206" s="362" t="s">
        <v>549</v>
      </c>
    </row>
    <row r="207" spans="1:2">
      <c r="A207" s="360" t="s">
        <v>550</v>
      </c>
      <c r="B207" s="362" t="s">
        <v>551</v>
      </c>
    </row>
    <row r="208" spans="1:2">
      <c r="A208" s="360" t="s">
        <v>552</v>
      </c>
      <c r="B208" s="362" t="s">
        <v>553</v>
      </c>
    </row>
    <row r="209" spans="1:2">
      <c r="A209" s="360" t="s">
        <v>554</v>
      </c>
      <c r="B209" s="362" t="s">
        <v>555</v>
      </c>
    </row>
    <row r="210" spans="1:2">
      <c r="A210" s="360" t="s">
        <v>556</v>
      </c>
      <c r="B210" s="362" t="s">
        <v>557</v>
      </c>
    </row>
    <row r="211" spans="1:2">
      <c r="A211" s="360" t="s">
        <v>558</v>
      </c>
      <c r="B211" s="362" t="s">
        <v>559</v>
      </c>
    </row>
    <row r="212" spans="1:2">
      <c r="A212" s="360" t="s">
        <v>560</v>
      </c>
      <c r="B212" s="362" t="s">
        <v>561</v>
      </c>
    </row>
    <row r="213" spans="1:2">
      <c r="A213" s="360" t="s">
        <v>562</v>
      </c>
      <c r="B213" s="362" t="s">
        <v>563</v>
      </c>
    </row>
    <row r="214" spans="1:2">
      <c r="A214" s="360" t="s">
        <v>564</v>
      </c>
      <c r="B214" s="362" t="s">
        <v>565</v>
      </c>
    </row>
    <row r="215" spans="1:2">
      <c r="A215" s="360" t="s">
        <v>566</v>
      </c>
      <c r="B215" s="362" t="s">
        <v>567</v>
      </c>
    </row>
    <row r="216" spans="1:2">
      <c r="A216" s="360" t="s">
        <v>568</v>
      </c>
      <c r="B216" s="362" t="s">
        <v>569</v>
      </c>
    </row>
    <row r="217" spans="1:2">
      <c r="A217" s="360" t="s">
        <v>570</v>
      </c>
      <c r="B217" s="362" t="s">
        <v>549</v>
      </c>
    </row>
    <row r="218" spans="1:2">
      <c r="A218" s="360" t="s">
        <v>571</v>
      </c>
      <c r="B218" s="362" t="s">
        <v>572</v>
      </c>
    </row>
    <row r="219" spans="1:2">
      <c r="A219" s="360" t="s">
        <v>573</v>
      </c>
      <c r="B219" s="362" t="s">
        <v>574</v>
      </c>
    </row>
    <row r="220" spans="1:2">
      <c r="A220" s="360" t="s">
        <v>575</v>
      </c>
      <c r="B220" s="362" t="s">
        <v>576</v>
      </c>
    </row>
    <row r="221" spans="1:2">
      <c r="A221" s="360" t="s">
        <v>577</v>
      </c>
      <c r="B221" s="362" t="s">
        <v>578</v>
      </c>
    </row>
    <row r="222" spans="1:2">
      <c r="A222" s="360" t="s">
        <v>579</v>
      </c>
      <c r="B222" s="362" t="s">
        <v>580</v>
      </c>
    </row>
    <row r="223" spans="1:2">
      <c r="A223" s="360" t="s">
        <v>581</v>
      </c>
      <c r="B223" s="362" t="s">
        <v>582</v>
      </c>
    </row>
    <row r="224" spans="1:2">
      <c r="A224" s="360" t="s">
        <v>583</v>
      </c>
      <c r="B224" s="362" t="s">
        <v>584</v>
      </c>
    </row>
    <row r="225" spans="1:2">
      <c r="A225" s="360" t="s">
        <v>585</v>
      </c>
      <c r="B225" s="362" t="s">
        <v>586</v>
      </c>
    </row>
    <row r="226" spans="1:2">
      <c r="A226" s="360" t="s">
        <v>587</v>
      </c>
      <c r="B226" s="362" t="s">
        <v>588</v>
      </c>
    </row>
    <row r="227" spans="1:2">
      <c r="A227" s="360" t="s">
        <v>589</v>
      </c>
      <c r="B227" s="362" t="s">
        <v>590</v>
      </c>
    </row>
    <row r="228" spans="1:2">
      <c r="A228" s="360" t="s">
        <v>591</v>
      </c>
      <c r="B228" s="362" t="s">
        <v>592</v>
      </c>
    </row>
    <row r="229" spans="1:2">
      <c r="A229" s="360" t="s">
        <v>593</v>
      </c>
      <c r="B229" s="362" t="s">
        <v>594</v>
      </c>
    </row>
    <row r="230" spans="1:2">
      <c r="A230" s="360" t="s">
        <v>595</v>
      </c>
      <c r="B230" s="362" t="s">
        <v>596</v>
      </c>
    </row>
    <row r="231" spans="1:2">
      <c r="A231" s="360" t="s">
        <v>597</v>
      </c>
      <c r="B231" s="362" t="s">
        <v>598</v>
      </c>
    </row>
    <row r="232" spans="1:2">
      <c r="A232" s="360" t="s">
        <v>599</v>
      </c>
      <c r="B232" s="362" t="s">
        <v>600</v>
      </c>
    </row>
    <row r="233" spans="1:2">
      <c r="A233" s="360" t="s">
        <v>601</v>
      </c>
      <c r="B233" s="362" t="s">
        <v>602</v>
      </c>
    </row>
    <row r="234" spans="1:2">
      <c r="A234" s="360" t="s">
        <v>603</v>
      </c>
      <c r="B234" s="362" t="s">
        <v>604</v>
      </c>
    </row>
    <row r="235" spans="1:2">
      <c r="A235" s="360" t="s">
        <v>605</v>
      </c>
      <c r="B235" s="362" t="s">
        <v>606</v>
      </c>
    </row>
    <row r="236" spans="1:2">
      <c r="A236" s="360" t="s">
        <v>607</v>
      </c>
      <c r="B236" s="362" t="s">
        <v>608</v>
      </c>
    </row>
    <row r="237" spans="1:2">
      <c r="A237" s="360" t="s">
        <v>609</v>
      </c>
      <c r="B237" s="362" t="s">
        <v>610</v>
      </c>
    </row>
    <row r="238" spans="1:2">
      <c r="A238" s="360" t="s">
        <v>611</v>
      </c>
      <c r="B238" s="362" t="s">
        <v>612</v>
      </c>
    </row>
    <row r="239" spans="1:2">
      <c r="A239" s="360" t="s">
        <v>613</v>
      </c>
      <c r="B239" s="362" t="s">
        <v>614</v>
      </c>
    </row>
    <row r="240" spans="1:2">
      <c r="A240" s="360" t="s">
        <v>615</v>
      </c>
      <c r="B240" s="362" t="s">
        <v>616</v>
      </c>
    </row>
    <row r="241" spans="1:2">
      <c r="A241" s="360" t="s">
        <v>617</v>
      </c>
      <c r="B241" s="362" t="s">
        <v>618</v>
      </c>
    </row>
    <row r="242" spans="1:2">
      <c r="A242" s="360" t="s">
        <v>619</v>
      </c>
      <c r="B242" s="362" t="s">
        <v>620</v>
      </c>
    </row>
    <row r="243" spans="1:2">
      <c r="A243" s="360" t="s">
        <v>621</v>
      </c>
      <c r="B243" s="362" t="s">
        <v>622</v>
      </c>
    </row>
    <row r="244" spans="1:2">
      <c r="A244" s="360" t="s">
        <v>623</v>
      </c>
      <c r="B244" s="362" t="s">
        <v>624</v>
      </c>
    </row>
    <row r="245" spans="1:2">
      <c r="A245" s="360" t="s">
        <v>625</v>
      </c>
      <c r="B245" s="362" t="s">
        <v>626</v>
      </c>
    </row>
    <row r="246" spans="1:2">
      <c r="A246" s="360" t="s">
        <v>627</v>
      </c>
      <c r="B246" s="362" t="s">
        <v>628</v>
      </c>
    </row>
    <row r="247" spans="1:2">
      <c r="A247" s="360" t="s">
        <v>629</v>
      </c>
      <c r="B247" s="362" t="s">
        <v>630</v>
      </c>
    </row>
    <row r="248" spans="1:2">
      <c r="A248" s="360" t="s">
        <v>631</v>
      </c>
      <c r="B248" s="362" t="s">
        <v>632</v>
      </c>
    </row>
    <row r="249" spans="1:2">
      <c r="A249" s="360" t="s">
        <v>633</v>
      </c>
      <c r="B249" s="362" t="s">
        <v>634</v>
      </c>
    </row>
    <row r="250" spans="1:2">
      <c r="A250" s="360" t="s">
        <v>635</v>
      </c>
      <c r="B250" s="362" t="s">
        <v>636</v>
      </c>
    </row>
    <row r="251" spans="1:2">
      <c r="A251" s="360" t="s">
        <v>637</v>
      </c>
      <c r="B251" s="362" t="s">
        <v>638</v>
      </c>
    </row>
    <row r="252" spans="1:2">
      <c r="A252" s="360" t="s">
        <v>639</v>
      </c>
      <c r="B252" s="362" t="s">
        <v>640</v>
      </c>
    </row>
    <row r="253" spans="1:2">
      <c r="A253" s="360" t="s">
        <v>641</v>
      </c>
      <c r="B253" s="362" t="s">
        <v>642</v>
      </c>
    </row>
    <row r="254" spans="1:2">
      <c r="A254" s="360" t="s">
        <v>643</v>
      </c>
      <c r="B254" s="362" t="s">
        <v>487</v>
      </c>
    </row>
    <row r="255" spans="1:2">
      <c r="A255" s="365" t="s">
        <v>644</v>
      </c>
      <c r="B255" s="366" t="s">
        <v>645</v>
      </c>
    </row>
    <row r="256" spans="1:2">
      <c r="A256" s="360" t="s">
        <v>646</v>
      </c>
      <c r="B256" s="362" t="s">
        <v>647</v>
      </c>
    </row>
    <row r="257" spans="1:2">
      <c r="A257" s="360" t="s">
        <v>648</v>
      </c>
      <c r="B257" s="362" t="s">
        <v>649</v>
      </c>
    </row>
    <row r="258" spans="1:2">
      <c r="A258" s="360" t="s">
        <v>650</v>
      </c>
      <c r="B258" s="362" t="s">
        <v>651</v>
      </c>
    </row>
    <row r="259" spans="1:2">
      <c r="A259" s="360" t="s">
        <v>652</v>
      </c>
      <c r="B259" s="362" t="s">
        <v>653</v>
      </c>
    </row>
    <row r="260" spans="1:2">
      <c r="A260" s="360" t="s">
        <v>654</v>
      </c>
      <c r="B260" s="362" t="s">
        <v>655</v>
      </c>
    </row>
    <row r="261" spans="1:2">
      <c r="A261" s="360" t="s">
        <v>656</v>
      </c>
      <c r="B261" s="362" t="s">
        <v>657</v>
      </c>
    </row>
    <row r="262" spans="1:2">
      <c r="A262" s="360" t="s">
        <v>658</v>
      </c>
      <c r="B262" s="362" t="s">
        <v>659</v>
      </c>
    </row>
    <row r="263" spans="1:2">
      <c r="A263" s="360" t="s">
        <v>660</v>
      </c>
      <c r="B263" s="362" t="s">
        <v>661</v>
      </c>
    </row>
    <row r="264" spans="1:2">
      <c r="A264" s="360" t="s">
        <v>662</v>
      </c>
      <c r="B264" s="362" t="s">
        <v>663</v>
      </c>
    </row>
    <row r="265" spans="1:2">
      <c r="A265" s="360" t="s">
        <v>664</v>
      </c>
      <c r="B265" s="362" t="s">
        <v>665</v>
      </c>
    </row>
    <row r="266" spans="1:2">
      <c r="A266" s="360" t="s">
        <v>666</v>
      </c>
      <c r="B266" s="362" t="s">
        <v>667</v>
      </c>
    </row>
    <row r="267" spans="1:2">
      <c r="A267" s="360" t="s">
        <v>668</v>
      </c>
      <c r="B267" s="362" t="s">
        <v>669</v>
      </c>
    </row>
    <row r="268" spans="1:2">
      <c r="A268" s="360" t="s">
        <v>670</v>
      </c>
      <c r="B268" s="362" t="s">
        <v>671</v>
      </c>
    </row>
    <row r="269" spans="1:2">
      <c r="A269" s="360" t="s">
        <v>672</v>
      </c>
      <c r="B269" s="362" t="s">
        <v>673</v>
      </c>
    </row>
    <row r="270" spans="1:2">
      <c r="A270" s="360" t="s">
        <v>674</v>
      </c>
      <c r="B270" s="362" t="s">
        <v>675</v>
      </c>
    </row>
    <row r="271" spans="1:2">
      <c r="A271" s="360" t="s">
        <v>676</v>
      </c>
      <c r="B271" s="362" t="s">
        <v>677</v>
      </c>
    </row>
    <row r="272" spans="1:2">
      <c r="A272" s="360" t="s">
        <v>678</v>
      </c>
      <c r="B272" s="362" t="s">
        <v>679</v>
      </c>
    </row>
    <row r="273" spans="1:2">
      <c r="A273" s="360" t="s">
        <v>680</v>
      </c>
      <c r="B273" s="362" t="s">
        <v>681</v>
      </c>
    </row>
    <row r="274" spans="1:2">
      <c r="A274" s="360" t="s">
        <v>682</v>
      </c>
      <c r="B274" s="362" t="s">
        <v>683</v>
      </c>
    </row>
    <row r="275" spans="1:2">
      <c r="A275" s="360" t="s">
        <v>684</v>
      </c>
      <c r="B275" s="362" t="s">
        <v>685</v>
      </c>
    </row>
    <row r="276" spans="1:2">
      <c r="A276" s="360" t="s">
        <v>686</v>
      </c>
      <c r="B276" s="362" t="s">
        <v>687</v>
      </c>
    </row>
    <row r="277" spans="1:2">
      <c r="A277" s="360" t="s">
        <v>688</v>
      </c>
      <c r="B277" s="362" t="s">
        <v>689</v>
      </c>
    </row>
    <row r="278" spans="1:2">
      <c r="A278" s="360" t="s">
        <v>690</v>
      </c>
      <c r="B278" s="362" t="s">
        <v>691</v>
      </c>
    </row>
    <row r="279" spans="1:2">
      <c r="A279" s="360" t="s">
        <v>692</v>
      </c>
      <c r="B279" s="362" t="s">
        <v>693</v>
      </c>
    </row>
    <row r="280" spans="1:2">
      <c r="A280" s="360" t="s">
        <v>694</v>
      </c>
      <c r="B280" s="362" t="s">
        <v>695</v>
      </c>
    </row>
    <row r="281" spans="1:2">
      <c r="A281" s="360" t="s">
        <v>696</v>
      </c>
      <c r="B281" s="362" t="s">
        <v>697</v>
      </c>
    </row>
    <row r="282" spans="1:2">
      <c r="A282" s="360" t="s">
        <v>698</v>
      </c>
      <c r="B282" s="362" t="s">
        <v>699</v>
      </c>
    </row>
    <row r="283" spans="1:2">
      <c r="A283" s="360" t="s">
        <v>700</v>
      </c>
      <c r="B283" s="362" t="s">
        <v>701</v>
      </c>
    </row>
    <row r="284" spans="1:2">
      <c r="A284" s="360" t="s">
        <v>702</v>
      </c>
      <c r="B284" s="362" t="s">
        <v>703</v>
      </c>
    </row>
    <row r="285" spans="1:2">
      <c r="A285" s="360" t="s">
        <v>704</v>
      </c>
      <c r="B285" s="362" t="s">
        <v>705</v>
      </c>
    </row>
    <row r="286" spans="1:2">
      <c r="A286" s="360" t="s">
        <v>706</v>
      </c>
      <c r="B286" s="362" t="s">
        <v>707</v>
      </c>
    </row>
    <row r="287" spans="1:2">
      <c r="A287" s="360" t="s">
        <v>698</v>
      </c>
      <c r="B287" s="362" t="s">
        <v>699</v>
      </c>
    </row>
    <row r="288" spans="1:2">
      <c r="A288" s="360" t="s">
        <v>708</v>
      </c>
      <c r="B288" s="362" t="s">
        <v>709</v>
      </c>
    </row>
    <row r="289" spans="1:2">
      <c r="A289" s="360" t="s">
        <v>710</v>
      </c>
      <c r="B289" s="362" t="s">
        <v>677</v>
      </c>
    </row>
    <row r="290" spans="1:2">
      <c r="A290" s="360" t="s">
        <v>678</v>
      </c>
      <c r="B290" s="362" t="s">
        <v>711</v>
      </c>
    </row>
    <row r="291" spans="1:2">
      <c r="A291" s="360" t="s">
        <v>712</v>
      </c>
      <c r="B291" s="362" t="s">
        <v>713</v>
      </c>
    </row>
    <row r="292" spans="1:2">
      <c r="A292" s="360" t="s">
        <v>690</v>
      </c>
      <c r="B292" s="362" t="s">
        <v>691</v>
      </c>
    </row>
    <row r="293" spans="1:2">
      <c r="A293" s="360" t="s">
        <v>696</v>
      </c>
      <c r="B293" s="362" t="s">
        <v>697</v>
      </c>
    </row>
    <row r="294" spans="1:2">
      <c r="A294" s="360" t="s">
        <v>692</v>
      </c>
      <c r="B294" s="362" t="s">
        <v>693</v>
      </c>
    </row>
    <row r="295" spans="1:2">
      <c r="A295" s="360" t="s">
        <v>654</v>
      </c>
      <c r="B295" s="362" t="s">
        <v>714</v>
      </c>
    </row>
    <row r="296" spans="1:2">
      <c r="A296" s="360" t="s">
        <v>668</v>
      </c>
      <c r="B296" s="362" t="s">
        <v>669</v>
      </c>
    </row>
    <row r="297" spans="1:2">
      <c r="A297" s="360" t="s">
        <v>670</v>
      </c>
      <c r="B297" s="362" t="s">
        <v>671</v>
      </c>
    </row>
    <row r="298" spans="1:2">
      <c r="A298" s="360" t="s">
        <v>650</v>
      </c>
      <c r="B298" s="362" t="s">
        <v>651</v>
      </c>
    </row>
    <row r="299" spans="1:2">
      <c r="A299" s="360" t="s">
        <v>656</v>
      </c>
      <c r="B299" s="362" t="s">
        <v>657</v>
      </c>
    </row>
    <row r="300" spans="1:2">
      <c r="A300" s="360" t="s">
        <v>660</v>
      </c>
      <c r="B300" s="362" t="s">
        <v>661</v>
      </c>
    </row>
    <row r="301" spans="1:2">
      <c r="A301" s="360" t="s">
        <v>672</v>
      </c>
      <c r="B301" s="362" t="s">
        <v>673</v>
      </c>
    </row>
    <row r="302" spans="1:2">
      <c r="A302" s="360" t="s">
        <v>684</v>
      </c>
      <c r="B302" s="362" t="s">
        <v>685</v>
      </c>
    </row>
    <row r="303" spans="1:2">
      <c r="A303" s="360" t="s">
        <v>715</v>
      </c>
      <c r="B303" s="362" t="s">
        <v>716</v>
      </c>
    </row>
    <row r="304" spans="1:2">
      <c r="A304" s="360" t="s">
        <v>717</v>
      </c>
      <c r="B304" s="362" t="s">
        <v>718</v>
      </c>
    </row>
    <row r="305" spans="1:2">
      <c r="A305" s="360" t="s">
        <v>719</v>
      </c>
      <c r="B305" s="362" t="s">
        <v>720</v>
      </c>
    </row>
    <row r="306" spans="1:2">
      <c r="A306" s="360" t="s">
        <v>721</v>
      </c>
      <c r="B306" s="362" t="s">
        <v>722</v>
      </c>
    </row>
    <row r="307" spans="1:2">
      <c r="A307" s="360" t="s">
        <v>723</v>
      </c>
      <c r="B307" s="362" t="s">
        <v>724</v>
      </c>
    </row>
    <row r="308" spans="1:2">
      <c r="A308" s="360" t="s">
        <v>725</v>
      </c>
      <c r="B308" s="362" t="s">
        <v>726</v>
      </c>
    </row>
    <row r="309" spans="1:2">
      <c r="A309" s="360" t="s">
        <v>727</v>
      </c>
      <c r="B309" s="362" t="s">
        <v>728</v>
      </c>
    </row>
    <row r="310" spans="1:2">
      <c r="A310" s="360" t="s">
        <v>729</v>
      </c>
      <c r="B310" s="362" t="s">
        <v>730</v>
      </c>
    </row>
    <row r="311" spans="1:2">
      <c r="A311" s="360" t="s">
        <v>731</v>
      </c>
      <c r="B311" s="362" t="s">
        <v>732</v>
      </c>
    </row>
    <row r="312" spans="1:2">
      <c r="A312" s="360" t="s">
        <v>733</v>
      </c>
      <c r="B312" s="362" t="s">
        <v>734</v>
      </c>
    </row>
    <row r="313" spans="1:2">
      <c r="A313" s="360" t="s">
        <v>735</v>
      </c>
      <c r="B313" s="362" t="s">
        <v>736</v>
      </c>
    </row>
    <row r="314" spans="1:2">
      <c r="A314" s="360" t="s">
        <v>737</v>
      </c>
      <c r="B314" s="362" t="s">
        <v>738</v>
      </c>
    </row>
    <row r="315" spans="1:2">
      <c r="A315" s="360" t="s">
        <v>739</v>
      </c>
      <c r="B315" s="362" t="s">
        <v>740</v>
      </c>
    </row>
    <row r="316" spans="1:2">
      <c r="A316" s="360" t="s">
        <v>741</v>
      </c>
      <c r="B316" s="362" t="s">
        <v>742</v>
      </c>
    </row>
    <row r="317" spans="1:2">
      <c r="A317" s="360" t="s">
        <v>743</v>
      </c>
      <c r="B317" s="362" t="s">
        <v>744</v>
      </c>
    </row>
    <row r="318" spans="1:2">
      <c r="A318" s="360" t="s">
        <v>745</v>
      </c>
      <c r="B318" s="362" t="s">
        <v>746</v>
      </c>
    </row>
    <row r="319" spans="1:2">
      <c r="A319" s="360" t="s">
        <v>747</v>
      </c>
      <c r="B319" s="362" t="s">
        <v>748</v>
      </c>
    </row>
    <row r="320" spans="1:2">
      <c r="A320" s="360" t="s">
        <v>749</v>
      </c>
      <c r="B320" s="362" t="s">
        <v>750</v>
      </c>
    </row>
    <row r="321" spans="1:2">
      <c r="A321" s="360" t="s">
        <v>751</v>
      </c>
      <c r="B321" s="362" t="s">
        <v>752</v>
      </c>
    </row>
    <row r="322" spans="1:2">
      <c r="A322" s="360" t="s">
        <v>753</v>
      </c>
      <c r="B322" s="362" t="s">
        <v>754</v>
      </c>
    </row>
    <row r="323" spans="1:2">
      <c r="A323" s="360" t="s">
        <v>755</v>
      </c>
      <c r="B323" s="362" t="s">
        <v>756</v>
      </c>
    </row>
    <row r="324" spans="1:2">
      <c r="A324" s="360" t="s">
        <v>757</v>
      </c>
      <c r="B324" s="362" t="s">
        <v>758</v>
      </c>
    </row>
    <row r="325" spans="1:2">
      <c r="A325" s="360" t="s">
        <v>759</v>
      </c>
      <c r="B325" s="362" t="s">
        <v>760</v>
      </c>
    </row>
    <row r="326" spans="1:2">
      <c r="A326" s="360" t="s">
        <v>761</v>
      </c>
      <c r="B326" s="362" t="s">
        <v>762</v>
      </c>
    </row>
    <row r="327" spans="1:2">
      <c r="A327" s="360" t="s">
        <v>763</v>
      </c>
      <c r="B327" s="362" t="s">
        <v>764</v>
      </c>
    </row>
    <row r="328" spans="1:2">
      <c r="A328" s="360" t="s">
        <v>765</v>
      </c>
      <c r="B328" s="362" t="s">
        <v>766</v>
      </c>
    </row>
    <row r="329" spans="1:2">
      <c r="A329" s="360" t="s">
        <v>767</v>
      </c>
      <c r="B329" s="362" t="s">
        <v>768</v>
      </c>
    </row>
    <row r="330" spans="1:2">
      <c r="A330" s="360" t="s">
        <v>769</v>
      </c>
      <c r="B330" s="362" t="s">
        <v>770</v>
      </c>
    </row>
    <row r="331" spans="1:2">
      <c r="A331" s="360" t="s">
        <v>771</v>
      </c>
      <c r="B331" s="362" t="s">
        <v>772</v>
      </c>
    </row>
    <row r="332" spans="1:2">
      <c r="A332" s="360" t="s">
        <v>773</v>
      </c>
      <c r="B332" s="362" t="s">
        <v>732</v>
      </c>
    </row>
    <row r="333" spans="1:2">
      <c r="A333" s="360" t="s">
        <v>774</v>
      </c>
      <c r="B333" s="362" t="s">
        <v>775</v>
      </c>
    </row>
    <row r="334" spans="1:2">
      <c r="A334" s="360" t="s">
        <v>776</v>
      </c>
      <c r="B334" s="362" t="s">
        <v>777</v>
      </c>
    </row>
    <row r="335" spans="1:2">
      <c r="A335" s="360" t="s">
        <v>778</v>
      </c>
      <c r="B335" s="362" t="s">
        <v>779</v>
      </c>
    </row>
    <row r="336" spans="1:2">
      <c r="A336" s="360" t="s">
        <v>780</v>
      </c>
      <c r="B336" s="362" t="s">
        <v>781</v>
      </c>
    </row>
    <row r="337" spans="1:2">
      <c r="A337" s="360" t="s">
        <v>782</v>
      </c>
      <c r="B337" s="362" t="s">
        <v>783</v>
      </c>
    </row>
    <row r="338" spans="1:2">
      <c r="A338" s="360" t="s">
        <v>784</v>
      </c>
      <c r="B338" s="362" t="s">
        <v>785</v>
      </c>
    </row>
    <row r="339" spans="1:2">
      <c r="A339" s="360" t="s">
        <v>786</v>
      </c>
      <c r="B339" s="362" t="s">
        <v>787</v>
      </c>
    </row>
    <row r="340" spans="1:2">
      <c r="A340" s="360" t="s">
        <v>776</v>
      </c>
      <c r="B340" s="362" t="s">
        <v>777</v>
      </c>
    </row>
    <row r="341" spans="1:2">
      <c r="A341" s="360" t="s">
        <v>778</v>
      </c>
      <c r="B341" s="362" t="s">
        <v>779</v>
      </c>
    </row>
    <row r="342" spans="1:2">
      <c r="A342" s="360" t="s">
        <v>780</v>
      </c>
      <c r="B342" s="362" t="s">
        <v>781</v>
      </c>
    </row>
    <row r="343" spans="1:2">
      <c r="A343" s="360" t="s">
        <v>782</v>
      </c>
      <c r="B343" s="362" t="s">
        <v>783</v>
      </c>
    </row>
    <row r="344" spans="1:2">
      <c r="A344" s="360" t="s">
        <v>784</v>
      </c>
      <c r="B344" s="362" t="s">
        <v>785</v>
      </c>
    </row>
    <row r="345" spans="1:2">
      <c r="A345" s="360" t="s">
        <v>788</v>
      </c>
      <c r="B345" s="362" t="s">
        <v>789</v>
      </c>
    </row>
    <row r="346" spans="1:2">
      <c r="A346" s="360" t="s">
        <v>790</v>
      </c>
      <c r="B346" s="362" t="s">
        <v>791</v>
      </c>
    </row>
    <row r="347" spans="1:2">
      <c r="A347" s="360" t="s">
        <v>792</v>
      </c>
      <c r="B347" s="362" t="s">
        <v>793</v>
      </c>
    </row>
    <row r="348" spans="1:2">
      <c r="A348" s="360" t="s">
        <v>794</v>
      </c>
      <c r="B348" s="362" t="s">
        <v>795</v>
      </c>
    </row>
    <row r="349" spans="1:2">
      <c r="A349" s="360" t="s">
        <v>786</v>
      </c>
      <c r="B349" s="362" t="s">
        <v>787</v>
      </c>
    </row>
    <row r="350" spans="1:2">
      <c r="A350" s="360" t="s">
        <v>796</v>
      </c>
      <c r="B350" s="362" t="s">
        <v>797</v>
      </c>
    </row>
    <row r="351" spans="1:2">
      <c r="A351" s="360" t="s">
        <v>771</v>
      </c>
      <c r="B351" s="362" t="s">
        <v>772</v>
      </c>
    </row>
    <row r="352" spans="1:2">
      <c r="A352" s="360" t="s">
        <v>798</v>
      </c>
      <c r="B352" s="362" t="s">
        <v>799</v>
      </c>
    </row>
    <row r="353" spans="1:2">
      <c r="A353" s="360" t="s">
        <v>741</v>
      </c>
      <c r="B353" s="362" t="s">
        <v>742</v>
      </c>
    </row>
    <row r="354" spans="1:2">
      <c r="A354" s="360" t="s">
        <v>776</v>
      </c>
      <c r="B354" s="362" t="s">
        <v>777</v>
      </c>
    </row>
    <row r="355" spans="1:2">
      <c r="A355" s="360" t="s">
        <v>800</v>
      </c>
      <c r="B355" s="362" t="s">
        <v>801</v>
      </c>
    </row>
    <row r="356" spans="1:2">
      <c r="A356" s="360" t="s">
        <v>643</v>
      </c>
      <c r="B356" s="362" t="s">
        <v>802</v>
      </c>
    </row>
    <row r="357" spans="1:2">
      <c r="A357" s="360" t="s">
        <v>773</v>
      </c>
      <c r="B357" s="362" t="s">
        <v>732</v>
      </c>
    </row>
    <row r="358" spans="1:2">
      <c r="A358" s="360" t="s">
        <v>794</v>
      </c>
      <c r="B358" s="362" t="s">
        <v>795</v>
      </c>
    </row>
    <row r="359" spans="1:2">
      <c r="A359" s="360" t="s">
        <v>790</v>
      </c>
      <c r="B359" s="362" t="s">
        <v>791</v>
      </c>
    </row>
    <row r="360" spans="1:2">
      <c r="A360" s="360" t="s">
        <v>792</v>
      </c>
      <c r="B360" s="362" t="s">
        <v>793</v>
      </c>
    </row>
    <row r="361" spans="1:2">
      <c r="A361" s="360" t="s">
        <v>803</v>
      </c>
      <c r="B361" s="361">
        <v>20650862000177</v>
      </c>
    </row>
    <row r="362" spans="1:2">
      <c r="A362" s="360" t="s">
        <v>804</v>
      </c>
      <c r="B362" s="362" t="s">
        <v>805</v>
      </c>
    </row>
    <row r="363" spans="1:2">
      <c r="A363" s="360" t="s">
        <v>806</v>
      </c>
      <c r="B363" s="362" t="s">
        <v>483</v>
      </c>
    </row>
    <row r="364" spans="1:2">
      <c r="A364" s="360" t="s">
        <v>807</v>
      </c>
      <c r="B364" s="362" t="s">
        <v>808</v>
      </c>
    </row>
    <row r="365" spans="1:2">
      <c r="A365" s="360" t="s">
        <v>809</v>
      </c>
      <c r="B365" s="362" t="s">
        <v>810</v>
      </c>
    </row>
    <row r="366" spans="1:2">
      <c r="A366" s="360" t="s">
        <v>811</v>
      </c>
      <c r="B366" s="362" t="s">
        <v>812</v>
      </c>
    </row>
    <row r="367" spans="1:2">
      <c r="A367" s="360" t="s">
        <v>813</v>
      </c>
      <c r="B367" s="362" t="s">
        <v>814</v>
      </c>
    </row>
    <row r="368" spans="1:2">
      <c r="A368" s="360" t="s">
        <v>815</v>
      </c>
      <c r="B368" s="361">
        <v>27721364000117</v>
      </c>
    </row>
    <row r="369" spans="1:2">
      <c r="A369" s="360" t="s">
        <v>816</v>
      </c>
      <c r="B369" s="361">
        <v>16637920000155</v>
      </c>
    </row>
    <row r="370" spans="1:2">
      <c r="A370" s="360" t="s">
        <v>817</v>
      </c>
      <c r="B370" s="362" t="s">
        <v>446</v>
      </c>
    </row>
    <row r="371" spans="1:2">
      <c r="A371" s="360" t="s">
        <v>818</v>
      </c>
      <c r="B371" s="361">
        <v>7366296000108</v>
      </c>
    </row>
    <row r="372" spans="1:2">
      <c r="A372" s="360" t="s">
        <v>819</v>
      </c>
      <c r="B372" s="362" t="s">
        <v>720</v>
      </c>
    </row>
    <row r="373" spans="1:2">
      <c r="A373" s="360" t="s">
        <v>820</v>
      </c>
      <c r="B373" s="362" t="s">
        <v>365</v>
      </c>
    </row>
    <row r="374" spans="1:2">
      <c r="A374" s="360" t="s">
        <v>821</v>
      </c>
      <c r="B374" s="362" t="s">
        <v>612</v>
      </c>
    </row>
    <row r="375" spans="1:2">
      <c r="A375" s="360" t="s">
        <v>822</v>
      </c>
      <c r="B375" s="362" t="s">
        <v>638</v>
      </c>
    </row>
    <row r="376" spans="1:2">
      <c r="A376" s="360" t="s">
        <v>823</v>
      </c>
      <c r="B376" s="361">
        <v>31027407000136</v>
      </c>
    </row>
    <row r="377" spans="1:2">
      <c r="A377" s="360" t="s">
        <v>824</v>
      </c>
      <c r="B377" s="362" t="s">
        <v>825</v>
      </c>
    </row>
    <row r="378" spans="1:2">
      <c r="A378" s="360" t="s">
        <v>826</v>
      </c>
      <c r="B378" s="362" t="s">
        <v>827</v>
      </c>
    </row>
    <row r="379" spans="1:2">
      <c r="A379" s="360" t="s">
        <v>828</v>
      </c>
      <c r="B379" s="362" t="s">
        <v>829</v>
      </c>
    </row>
    <row r="380" spans="1:2">
      <c r="A380" s="360" t="s">
        <v>830</v>
      </c>
      <c r="B380" s="362" t="s">
        <v>831</v>
      </c>
    </row>
    <row r="381" spans="1:2">
      <c r="A381" s="360" t="s">
        <v>832</v>
      </c>
      <c r="B381" s="362" t="s">
        <v>833</v>
      </c>
    </row>
    <row r="382" spans="1:2">
      <c r="A382" s="360" t="s">
        <v>834</v>
      </c>
      <c r="B382" s="362" t="s">
        <v>835</v>
      </c>
    </row>
    <row r="383" spans="1:2">
      <c r="A383" s="360" t="s">
        <v>836</v>
      </c>
      <c r="B383" s="362" t="s">
        <v>801</v>
      </c>
    </row>
    <row r="384" spans="1:2">
      <c r="A384" s="360" t="s">
        <v>837</v>
      </c>
      <c r="B384" s="362" t="s">
        <v>838</v>
      </c>
    </row>
    <row r="385" spans="1:2">
      <c r="A385" s="360" t="s">
        <v>839</v>
      </c>
      <c r="B385" s="362" t="s">
        <v>797</v>
      </c>
    </row>
    <row r="386" spans="1:2">
      <c r="A386" s="360" t="s">
        <v>840</v>
      </c>
      <c r="B386" s="362" t="s">
        <v>785</v>
      </c>
    </row>
    <row r="387" spans="1:2">
      <c r="A387" s="360" t="s">
        <v>841</v>
      </c>
      <c r="B387" s="362" t="s">
        <v>785</v>
      </c>
    </row>
    <row r="388" spans="1:2">
      <c r="A388" s="360" t="s">
        <v>842</v>
      </c>
      <c r="B388" s="362" t="s">
        <v>843</v>
      </c>
    </row>
    <row r="389" spans="1:2">
      <c r="A389" s="360" t="s">
        <v>844</v>
      </c>
      <c r="B389" s="362" t="s">
        <v>845</v>
      </c>
    </row>
    <row r="390" spans="1:2">
      <c r="A390" s="360" t="s">
        <v>830</v>
      </c>
      <c r="B390" s="362" t="s">
        <v>831</v>
      </c>
    </row>
    <row r="391" spans="1:2">
      <c r="A391" s="360" t="s">
        <v>846</v>
      </c>
      <c r="B391" s="362" t="s">
        <v>847</v>
      </c>
    </row>
    <row r="392" spans="1:2">
      <c r="A392" s="360" t="s">
        <v>767</v>
      </c>
      <c r="B392" s="362" t="s">
        <v>768</v>
      </c>
    </row>
    <row r="393" spans="1:2">
      <c r="A393" s="360" t="s">
        <v>840</v>
      </c>
      <c r="B393" s="362" t="s">
        <v>785</v>
      </c>
    </row>
    <row r="394" spans="1:2">
      <c r="A394" s="360" t="s">
        <v>790</v>
      </c>
      <c r="B394" s="362" t="s">
        <v>791</v>
      </c>
    </row>
    <row r="395" spans="1:2">
      <c r="A395" s="360" t="s">
        <v>759</v>
      </c>
      <c r="B395" s="362" t="s">
        <v>760</v>
      </c>
    </row>
    <row r="396" spans="1:2">
      <c r="A396" s="360" t="s">
        <v>840</v>
      </c>
      <c r="B396" s="362" t="s">
        <v>785</v>
      </c>
    </row>
    <row r="397" spans="1:2">
      <c r="A397" s="360" t="s">
        <v>763</v>
      </c>
      <c r="B397" s="362" t="s">
        <v>764</v>
      </c>
    </row>
    <row r="398" spans="1:2">
      <c r="A398" s="360" t="s">
        <v>753</v>
      </c>
      <c r="B398" s="362" t="s">
        <v>754</v>
      </c>
    </row>
    <row r="399" spans="1:2">
      <c r="A399" s="360" t="s">
        <v>769</v>
      </c>
      <c r="B399" s="362" t="s">
        <v>770</v>
      </c>
    </row>
    <row r="400" spans="1:2">
      <c r="A400" s="360" t="s">
        <v>848</v>
      </c>
      <c r="B400" s="362" t="s">
        <v>849</v>
      </c>
    </row>
    <row r="401" spans="1:2">
      <c r="A401" s="360" t="s">
        <v>786</v>
      </c>
      <c r="B401" s="362" t="s">
        <v>787</v>
      </c>
    </row>
    <row r="402" spans="1:2">
      <c r="A402" s="360" t="s">
        <v>745</v>
      </c>
      <c r="B402" s="362" t="s">
        <v>746</v>
      </c>
    </row>
    <row r="403" spans="1:2">
      <c r="A403" s="360" t="s">
        <v>778</v>
      </c>
      <c r="B403" s="362" t="s">
        <v>779</v>
      </c>
    </row>
    <row r="404" spans="1:2">
      <c r="A404" s="360" t="s">
        <v>790</v>
      </c>
      <c r="B404" s="362" t="s">
        <v>791</v>
      </c>
    </row>
    <row r="405" spans="1:2">
      <c r="A405" s="360" t="s">
        <v>737</v>
      </c>
      <c r="B405" s="362" t="s">
        <v>738</v>
      </c>
    </row>
    <row r="406" spans="1:2">
      <c r="A406" s="360" t="s">
        <v>739</v>
      </c>
      <c r="B406" s="362" t="s">
        <v>740</v>
      </c>
    </row>
    <row r="407" spans="1:2">
      <c r="A407" s="360" t="s">
        <v>850</v>
      </c>
      <c r="B407" s="362" t="s">
        <v>851</v>
      </c>
    </row>
    <row r="408" spans="1:2">
      <c r="A408" s="360" t="s">
        <v>852</v>
      </c>
      <c r="B408" s="362" t="s">
        <v>853</v>
      </c>
    </row>
    <row r="409" spans="1:2">
      <c r="A409" s="360" t="s">
        <v>854</v>
      </c>
      <c r="B409" s="362" t="s">
        <v>855</v>
      </c>
    </row>
    <row r="410" spans="1:2">
      <c r="A410" s="360" t="s">
        <v>830</v>
      </c>
      <c r="B410" s="362" t="s">
        <v>831</v>
      </c>
    </row>
    <row r="411" spans="1:2">
      <c r="A411" s="360" t="s">
        <v>737</v>
      </c>
      <c r="B411" s="362" t="s">
        <v>738</v>
      </c>
    </row>
    <row r="412" spans="1:2">
      <c r="A412" s="360" t="s">
        <v>856</v>
      </c>
      <c r="B412" s="362" t="s">
        <v>857</v>
      </c>
    </row>
    <row r="413" spans="1:2">
      <c r="A413" s="360" t="s">
        <v>858</v>
      </c>
      <c r="B413" s="362" t="s">
        <v>857</v>
      </c>
    </row>
    <row r="414" spans="1:2">
      <c r="A414" s="360" t="s">
        <v>859</v>
      </c>
      <c r="B414" s="362" t="s">
        <v>860</v>
      </c>
    </row>
    <row r="415" spans="1:2">
      <c r="A415" s="360" t="s">
        <v>861</v>
      </c>
      <c r="B415" s="362" t="s">
        <v>862</v>
      </c>
    </row>
    <row r="416" spans="1:2">
      <c r="A416" s="360" t="s">
        <v>863</v>
      </c>
      <c r="B416" s="362" t="s">
        <v>864</v>
      </c>
    </row>
    <row r="417" spans="1:2">
      <c r="A417" s="360" t="s">
        <v>865</v>
      </c>
      <c r="B417" s="362" t="s">
        <v>367</v>
      </c>
    </row>
    <row r="418" spans="1:2">
      <c r="A418" s="360" t="s">
        <v>866</v>
      </c>
      <c r="B418" s="362" t="s">
        <v>867</v>
      </c>
    </row>
    <row r="419" spans="1:2">
      <c r="A419" s="360" t="s">
        <v>868</v>
      </c>
      <c r="B419" s="362" t="s">
        <v>869</v>
      </c>
    </row>
    <row r="420" spans="1:2">
      <c r="A420" s="360" t="s">
        <v>870</v>
      </c>
      <c r="B420" s="362" t="s">
        <v>871</v>
      </c>
    </row>
    <row r="421" spans="1:2">
      <c r="A421" s="360" t="s">
        <v>872</v>
      </c>
      <c r="B421" s="362" t="s">
        <v>873</v>
      </c>
    </row>
    <row r="422" spans="1:2">
      <c r="A422" s="360" t="s">
        <v>870</v>
      </c>
      <c r="B422" s="362" t="s">
        <v>871</v>
      </c>
    </row>
    <row r="423" spans="1:2">
      <c r="A423" s="360" t="s">
        <v>874</v>
      </c>
      <c r="B423" s="362" t="s">
        <v>465</v>
      </c>
    </row>
    <row r="424" spans="1:2">
      <c r="A424" s="360" t="s">
        <v>875</v>
      </c>
      <c r="B424" s="362" t="s">
        <v>876</v>
      </c>
    </row>
    <row r="425" spans="1:2">
      <c r="A425" s="360" t="s">
        <v>877</v>
      </c>
      <c r="B425" s="362" t="s">
        <v>508</v>
      </c>
    </row>
    <row r="426" spans="1:2">
      <c r="A426" s="360" t="s">
        <v>878</v>
      </c>
      <c r="B426" s="362" t="s">
        <v>879</v>
      </c>
    </row>
    <row r="427" spans="1:2">
      <c r="A427" s="360" t="s">
        <v>880</v>
      </c>
      <c r="B427" s="362" t="s">
        <v>869</v>
      </c>
    </row>
    <row r="428" spans="1:2">
      <c r="A428" s="360" t="s">
        <v>599</v>
      </c>
      <c r="B428" s="362" t="s">
        <v>600</v>
      </c>
    </row>
    <row r="429" spans="1:2">
      <c r="A429" s="360" t="s">
        <v>881</v>
      </c>
      <c r="B429" s="362" t="s">
        <v>831</v>
      </c>
    </row>
    <row r="430" spans="1:2">
      <c r="A430" s="360" t="s">
        <v>882</v>
      </c>
      <c r="B430" s="361">
        <v>19349009000130</v>
      </c>
    </row>
    <row r="431" spans="1:2">
      <c r="A431" s="360" t="s">
        <v>883</v>
      </c>
      <c r="B431" s="362" t="s">
        <v>884</v>
      </c>
    </row>
    <row r="432" spans="1:2">
      <c r="A432" s="360" t="s">
        <v>885</v>
      </c>
      <c r="B432" s="362" t="s">
        <v>886</v>
      </c>
    </row>
    <row r="433" spans="1:2">
      <c r="A433" s="360" t="s">
        <v>887</v>
      </c>
      <c r="B433" s="362" t="s">
        <v>888</v>
      </c>
    </row>
    <row r="434" spans="1:2">
      <c r="A434" s="360" t="s">
        <v>889</v>
      </c>
      <c r="B434" s="362" t="s">
        <v>890</v>
      </c>
    </row>
    <row r="435" spans="1:2">
      <c r="A435" s="360" t="s">
        <v>891</v>
      </c>
      <c r="B435" s="362" t="s">
        <v>892</v>
      </c>
    </row>
    <row r="436" spans="1:2">
      <c r="A436" s="360" t="s">
        <v>893</v>
      </c>
      <c r="B436" s="362" t="s">
        <v>894</v>
      </c>
    </row>
    <row r="437" spans="1:2">
      <c r="A437" s="360" t="s">
        <v>868</v>
      </c>
      <c r="B437" s="362" t="s">
        <v>895</v>
      </c>
    </row>
    <row r="438" spans="1:2">
      <c r="A438" s="360" t="s">
        <v>386</v>
      </c>
      <c r="B438" s="362" t="s">
        <v>896</v>
      </c>
    </row>
    <row r="439" spans="1:2">
      <c r="A439" s="360" t="s">
        <v>796</v>
      </c>
      <c r="B439" s="362" t="s">
        <v>797</v>
      </c>
    </row>
    <row r="440" spans="1:2">
      <c r="A440" s="360" t="s">
        <v>767</v>
      </c>
      <c r="B440" s="362" t="s">
        <v>768</v>
      </c>
    </row>
    <row r="441" spans="1:2">
      <c r="A441" s="360" t="s">
        <v>897</v>
      </c>
      <c r="B441" s="362" t="s">
        <v>898</v>
      </c>
    </row>
    <row r="442" spans="1:2">
      <c r="A442" s="360" t="s">
        <v>881</v>
      </c>
      <c r="B442" s="362" t="s">
        <v>831</v>
      </c>
    </row>
    <row r="443" spans="1:2">
      <c r="A443" s="360" t="s">
        <v>899</v>
      </c>
      <c r="B443" s="362" t="s">
        <v>835</v>
      </c>
    </row>
    <row r="444" spans="1:2">
      <c r="A444" s="360" t="s">
        <v>900</v>
      </c>
      <c r="B444" s="361">
        <v>27721364000117</v>
      </c>
    </row>
    <row r="445" spans="1:2">
      <c r="A445" s="360" t="s">
        <v>901</v>
      </c>
      <c r="B445" s="363" t="s">
        <v>489</v>
      </c>
    </row>
    <row r="446" spans="1:2">
      <c r="A446" s="360" t="s">
        <v>902</v>
      </c>
      <c r="B446" s="362" t="s">
        <v>833</v>
      </c>
    </row>
    <row r="447" spans="1:2">
      <c r="A447" s="360" t="s">
        <v>903</v>
      </c>
      <c r="B447" s="362" t="s">
        <v>805</v>
      </c>
    </row>
    <row r="448" spans="1:2">
      <c r="A448" s="360" t="s">
        <v>904</v>
      </c>
      <c r="B448" s="362" t="s">
        <v>905</v>
      </c>
    </row>
    <row r="449" spans="1:2">
      <c r="A449" s="360" t="s">
        <v>906</v>
      </c>
      <c r="B449" s="362" t="s">
        <v>450</v>
      </c>
    </row>
    <row r="450" spans="1:2">
      <c r="A450" s="360" t="s">
        <v>907</v>
      </c>
      <c r="B450" s="361">
        <v>85822000112</v>
      </c>
    </row>
    <row r="451" spans="1:2">
      <c r="A451" s="360" t="s">
        <v>907</v>
      </c>
      <c r="B451" s="361">
        <v>85822000112</v>
      </c>
    </row>
    <row r="452" spans="1:2">
      <c r="A452" s="360" t="s">
        <v>908</v>
      </c>
      <c r="B452" s="362" t="s">
        <v>814</v>
      </c>
    </row>
    <row r="453" spans="1:2">
      <c r="A453" s="360" t="s">
        <v>908</v>
      </c>
      <c r="B453" s="362" t="s">
        <v>814</v>
      </c>
    </row>
    <row r="454" spans="1:2">
      <c r="A454" s="360" t="s">
        <v>909</v>
      </c>
      <c r="B454" s="362" t="s">
        <v>910</v>
      </c>
    </row>
    <row r="455" spans="1:2">
      <c r="A455" s="360" t="s">
        <v>911</v>
      </c>
      <c r="B455" s="362" t="s">
        <v>855</v>
      </c>
    </row>
    <row r="456" spans="1:2">
      <c r="A456" s="360" t="s">
        <v>912</v>
      </c>
      <c r="B456" s="362" t="s">
        <v>860</v>
      </c>
    </row>
    <row r="457" spans="1:2">
      <c r="A457" s="360" t="s">
        <v>913</v>
      </c>
      <c r="B457" s="362" t="s">
        <v>612</v>
      </c>
    </row>
    <row r="458" spans="1:2">
      <c r="A458" s="360" t="s">
        <v>914</v>
      </c>
      <c r="B458" s="361">
        <v>68583954000108</v>
      </c>
    </row>
    <row r="459" spans="1:2">
      <c r="A459" s="360" t="s">
        <v>915</v>
      </c>
      <c r="B459" s="362" t="s">
        <v>886</v>
      </c>
    </row>
    <row r="460" spans="1:2">
      <c r="A460" s="360" t="s">
        <v>916</v>
      </c>
      <c r="B460" s="362" t="s">
        <v>876</v>
      </c>
    </row>
    <row r="461" spans="1:2">
      <c r="A461" s="360" t="s">
        <v>917</v>
      </c>
      <c r="B461" s="362" t="s">
        <v>879</v>
      </c>
    </row>
    <row r="462" spans="1:2">
      <c r="A462" s="360" t="s">
        <v>878</v>
      </c>
      <c r="B462" s="362" t="s">
        <v>879</v>
      </c>
    </row>
    <row r="463" spans="1:2">
      <c r="A463" s="360" t="s">
        <v>918</v>
      </c>
      <c r="B463" s="361">
        <v>20650862000177</v>
      </c>
    </row>
    <row r="464" spans="1:2">
      <c r="A464" s="360" t="s">
        <v>919</v>
      </c>
      <c r="B464" s="362" t="s">
        <v>920</v>
      </c>
    </row>
    <row r="465" spans="1:2">
      <c r="A465" s="360" t="s">
        <v>921</v>
      </c>
      <c r="B465" s="362" t="s">
        <v>922</v>
      </c>
    </row>
    <row r="466" spans="1:2">
      <c r="A466" s="360" t="s">
        <v>923</v>
      </c>
      <c r="B466" s="362" t="s">
        <v>924</v>
      </c>
    </row>
    <row r="467" spans="1:2">
      <c r="A467" s="360" t="s">
        <v>925</v>
      </c>
      <c r="B467" s="362" t="s">
        <v>926</v>
      </c>
    </row>
    <row r="468" spans="1:2">
      <c r="A468" s="360" t="s">
        <v>927</v>
      </c>
      <c r="B468" s="362" t="s">
        <v>898</v>
      </c>
    </row>
    <row r="469" spans="1:2">
      <c r="A469" s="360" t="s">
        <v>909</v>
      </c>
      <c r="B469" s="362" t="s">
        <v>910</v>
      </c>
    </row>
    <row r="470" spans="1:2">
      <c r="A470" s="360" t="s">
        <v>928</v>
      </c>
      <c r="B470" s="362" t="s">
        <v>929</v>
      </c>
    </row>
    <row r="471" spans="1:2">
      <c r="A471" s="360" t="s">
        <v>930</v>
      </c>
      <c r="B471" s="362" t="s">
        <v>931</v>
      </c>
    </row>
    <row r="472" spans="1:2">
      <c r="A472" s="360" t="s">
        <v>909</v>
      </c>
      <c r="B472" s="362" t="s">
        <v>910</v>
      </c>
    </row>
    <row r="473" spans="1:2">
      <c r="A473" s="360" t="s">
        <v>919</v>
      </c>
      <c r="B473" s="362" t="s">
        <v>920</v>
      </c>
    </row>
    <row r="474" spans="1:2">
      <c r="A474" s="360" t="s">
        <v>932</v>
      </c>
      <c r="B474" s="362" t="s">
        <v>379</v>
      </c>
    </row>
    <row r="475" spans="1:2">
      <c r="A475" s="360" t="s">
        <v>933</v>
      </c>
      <c r="B475" s="362" t="s">
        <v>853</v>
      </c>
    </row>
    <row r="476" spans="1:2">
      <c r="A476" s="360" t="s">
        <v>934</v>
      </c>
      <c r="B476" s="362" t="s">
        <v>935</v>
      </c>
    </row>
    <row r="477" spans="1:2">
      <c r="A477" s="360" t="s">
        <v>936</v>
      </c>
      <c r="B477" s="362" t="s">
        <v>922</v>
      </c>
    </row>
    <row r="478" spans="1:2">
      <c r="A478" s="360" t="s">
        <v>937</v>
      </c>
      <c r="B478" s="362" t="s">
        <v>938</v>
      </c>
    </row>
    <row r="479" spans="1:2">
      <c r="A479" s="360" t="s">
        <v>939</v>
      </c>
      <c r="B479" s="362" t="s">
        <v>940</v>
      </c>
    </row>
    <row r="480" spans="1:2">
      <c r="A480" s="360" t="s">
        <v>941</v>
      </c>
      <c r="B480" s="362" t="s">
        <v>942</v>
      </c>
    </row>
    <row r="481" spans="1:2">
      <c r="A481" s="360" t="s">
        <v>943</v>
      </c>
      <c r="B481" s="362" t="s">
        <v>944</v>
      </c>
    </row>
    <row r="482" spans="1:2">
      <c r="A482" s="360" t="s">
        <v>945</v>
      </c>
      <c r="B482" s="362" t="s">
        <v>946</v>
      </c>
    </row>
    <row r="483" spans="1:2">
      <c r="A483" s="360" t="s">
        <v>947</v>
      </c>
      <c r="B483" s="362" t="s">
        <v>948</v>
      </c>
    </row>
    <row r="484" spans="1:2">
      <c r="A484" s="360" t="s">
        <v>949</v>
      </c>
      <c r="B484" s="362" t="s">
        <v>950</v>
      </c>
    </row>
    <row r="485" spans="1:2">
      <c r="A485" s="360" t="s">
        <v>949</v>
      </c>
      <c r="B485" s="362" t="s">
        <v>950</v>
      </c>
    </row>
    <row r="486" spans="1:2">
      <c r="A486" s="360" t="s">
        <v>951</v>
      </c>
      <c r="B486" s="362" t="s">
        <v>952</v>
      </c>
    </row>
    <row r="487" spans="1:2">
      <c r="A487" s="360" t="s">
        <v>953</v>
      </c>
      <c r="B487" s="362" t="s">
        <v>954</v>
      </c>
    </row>
    <row r="488" spans="1:2">
      <c r="A488" s="360" t="s">
        <v>955</v>
      </c>
      <c r="B488" s="362" t="s">
        <v>956</v>
      </c>
    </row>
    <row r="489" spans="1:2">
      <c r="A489" s="360" t="s">
        <v>957</v>
      </c>
      <c r="B489" s="362" t="s">
        <v>958</v>
      </c>
    </row>
    <row r="490" spans="1:2">
      <c r="A490" s="360" t="s">
        <v>959</v>
      </c>
      <c r="B490" s="362" t="s">
        <v>960</v>
      </c>
    </row>
    <row r="491" spans="1:2">
      <c r="A491" s="360" t="s">
        <v>961</v>
      </c>
      <c r="B491" s="362" t="s">
        <v>962</v>
      </c>
    </row>
    <row r="492" spans="1:2">
      <c r="A492" s="360" t="s">
        <v>963</v>
      </c>
      <c r="B492" s="362" t="s">
        <v>964</v>
      </c>
    </row>
    <row r="493" spans="1:2">
      <c r="A493" s="360" t="s">
        <v>965</v>
      </c>
      <c r="B493" s="362" t="s">
        <v>966</v>
      </c>
    </row>
    <row r="494" spans="1:2">
      <c r="A494" s="360" t="s">
        <v>967</v>
      </c>
      <c r="B494" s="362" t="s">
        <v>968</v>
      </c>
    </row>
    <row r="495" spans="1:2">
      <c r="A495" s="360" t="s">
        <v>969</v>
      </c>
      <c r="B495" s="362" t="s">
        <v>970</v>
      </c>
    </row>
    <row r="496" spans="1:2">
      <c r="A496" s="360" t="s">
        <v>971</v>
      </c>
      <c r="B496" s="362" t="s">
        <v>972</v>
      </c>
    </row>
    <row r="497" spans="1:2">
      <c r="A497" s="360" t="s">
        <v>973</v>
      </c>
      <c r="B497" s="362" t="s">
        <v>974</v>
      </c>
    </row>
    <row r="498" spans="1:2">
      <c r="A498" s="360" t="s">
        <v>975</v>
      </c>
      <c r="B498" s="362" t="s">
        <v>976</v>
      </c>
    </row>
    <row r="499" spans="1:2">
      <c r="A499" s="360" t="s">
        <v>977</v>
      </c>
      <c r="B499" s="362" t="s">
        <v>978</v>
      </c>
    </row>
    <row r="500" spans="1:2">
      <c r="A500" s="360" t="s">
        <v>979</v>
      </c>
      <c r="B500" s="362" t="s">
        <v>980</v>
      </c>
    </row>
    <row r="501" spans="1:2">
      <c r="A501" s="360" t="s">
        <v>981</v>
      </c>
      <c r="B501" s="362" t="s">
        <v>982</v>
      </c>
    </row>
    <row r="502" spans="1:2">
      <c r="A502" s="360" t="s">
        <v>983</v>
      </c>
      <c r="B502" s="362" t="s">
        <v>984</v>
      </c>
    </row>
    <row r="503" spans="1:2">
      <c r="A503" s="360" t="s">
        <v>985</v>
      </c>
      <c r="B503" s="362" t="s">
        <v>984</v>
      </c>
    </row>
    <row r="504" spans="1:2">
      <c r="A504" s="360" t="s">
        <v>986</v>
      </c>
      <c r="B504" s="362" t="s">
        <v>987</v>
      </c>
    </row>
    <row r="505" spans="1:2">
      <c r="A505" s="360" t="s">
        <v>988</v>
      </c>
      <c r="B505" s="362" t="s">
        <v>989</v>
      </c>
    </row>
    <row r="506" spans="1:2">
      <c r="A506" s="360" t="s">
        <v>990</v>
      </c>
      <c r="B506" s="362" t="s">
        <v>991</v>
      </c>
    </row>
    <row r="507" spans="1:2">
      <c r="A507" s="360" t="s">
        <v>992</v>
      </c>
      <c r="B507" s="362" t="s">
        <v>993</v>
      </c>
    </row>
    <row r="508" spans="1:2">
      <c r="A508" s="360" t="s">
        <v>994</v>
      </c>
      <c r="B508" s="362" t="s">
        <v>995</v>
      </c>
    </row>
    <row r="509" spans="1:2">
      <c r="A509" s="360" t="s">
        <v>996</v>
      </c>
      <c r="B509" s="362" t="s">
        <v>997</v>
      </c>
    </row>
    <row r="510" spans="1:2">
      <c r="A510" s="360" t="s">
        <v>998</v>
      </c>
      <c r="B510" s="362" t="s">
        <v>999</v>
      </c>
    </row>
    <row r="511" spans="1:2">
      <c r="A511" s="360" t="s">
        <v>1000</v>
      </c>
      <c r="B511" s="362" t="s">
        <v>1001</v>
      </c>
    </row>
    <row r="512" spans="1:2">
      <c r="A512" s="360" t="s">
        <v>1002</v>
      </c>
      <c r="B512" s="362" t="s">
        <v>1003</v>
      </c>
    </row>
    <row r="513" spans="1:2">
      <c r="A513" s="360" t="s">
        <v>1004</v>
      </c>
      <c r="B513" s="362" t="s">
        <v>1005</v>
      </c>
    </row>
    <row r="514" spans="1:2">
      <c r="A514" s="360" t="s">
        <v>1006</v>
      </c>
      <c r="B514" s="362" t="s">
        <v>1007</v>
      </c>
    </row>
    <row r="515" spans="1:2">
      <c r="A515" s="360" t="s">
        <v>1008</v>
      </c>
      <c r="B515" s="362" t="s">
        <v>1009</v>
      </c>
    </row>
    <row r="516" spans="1:2">
      <c r="A516" s="360" t="s">
        <v>1010</v>
      </c>
      <c r="B516" s="362" t="s">
        <v>1011</v>
      </c>
    </row>
    <row r="517" spans="1:2">
      <c r="A517" s="360" t="s">
        <v>1012</v>
      </c>
      <c r="B517" s="362" t="s">
        <v>1013</v>
      </c>
    </row>
    <row r="518" spans="1:2">
      <c r="A518" s="360" t="s">
        <v>1014</v>
      </c>
      <c r="B518" s="362" t="s">
        <v>1015</v>
      </c>
    </row>
    <row r="519" spans="1:2">
      <c r="A519" s="360" t="s">
        <v>1016</v>
      </c>
      <c r="B519" s="362" t="s">
        <v>1017</v>
      </c>
    </row>
    <row r="520" spans="1:2">
      <c r="A520" s="360" t="s">
        <v>1018</v>
      </c>
      <c r="B520" s="362" t="s">
        <v>1019</v>
      </c>
    </row>
    <row r="521" spans="1:2">
      <c r="A521" s="360" t="s">
        <v>1020</v>
      </c>
      <c r="B521" s="362" t="s">
        <v>1021</v>
      </c>
    </row>
    <row r="522" spans="1:2">
      <c r="A522" s="360" t="s">
        <v>1022</v>
      </c>
      <c r="B522" s="362" t="s">
        <v>1023</v>
      </c>
    </row>
    <row r="523" spans="1:2">
      <c r="A523" s="360" t="s">
        <v>1024</v>
      </c>
      <c r="B523" s="362" t="s">
        <v>1025</v>
      </c>
    </row>
    <row r="524" spans="1:2">
      <c r="A524" s="360" t="s">
        <v>1026</v>
      </c>
      <c r="B524" s="362" t="s">
        <v>1027</v>
      </c>
    </row>
    <row r="525" spans="1:2">
      <c r="A525" s="360" t="s">
        <v>1028</v>
      </c>
      <c r="B525" s="362" t="s">
        <v>1029</v>
      </c>
    </row>
    <row r="526" spans="1:2">
      <c r="A526" s="360" t="s">
        <v>1030</v>
      </c>
      <c r="B526" s="362" t="s">
        <v>1031</v>
      </c>
    </row>
    <row r="527" spans="1:2">
      <c r="A527" s="360" t="s">
        <v>1032</v>
      </c>
      <c r="B527" s="362" t="s">
        <v>1033</v>
      </c>
    </row>
    <row r="528" spans="1:2">
      <c r="A528" s="360" t="s">
        <v>1034</v>
      </c>
      <c r="B528" s="362" t="s">
        <v>1035</v>
      </c>
    </row>
    <row r="529" spans="1:2">
      <c r="A529" s="360" t="s">
        <v>1036</v>
      </c>
      <c r="B529" s="362" t="s">
        <v>1037</v>
      </c>
    </row>
    <row r="530" spans="1:2">
      <c r="A530" s="360" t="s">
        <v>1038</v>
      </c>
      <c r="B530" s="362" t="s">
        <v>1039</v>
      </c>
    </row>
    <row r="531" spans="1:2">
      <c r="A531" s="360" t="s">
        <v>1040</v>
      </c>
      <c r="B531" s="362" t="s">
        <v>1041</v>
      </c>
    </row>
    <row r="532" spans="1:2">
      <c r="A532" s="360" t="s">
        <v>1042</v>
      </c>
      <c r="B532" s="362" t="s">
        <v>1043</v>
      </c>
    </row>
    <row r="533" spans="1:2">
      <c r="A533" s="360" t="s">
        <v>943</v>
      </c>
      <c r="B533" s="362" t="s">
        <v>944</v>
      </c>
    </row>
    <row r="534" spans="1:2">
      <c r="A534" s="360" t="s">
        <v>1044</v>
      </c>
      <c r="B534" s="362" t="s">
        <v>1045</v>
      </c>
    </row>
    <row r="535" spans="1:2">
      <c r="A535" s="360" t="s">
        <v>1012</v>
      </c>
      <c r="B535" s="362" t="s">
        <v>1013</v>
      </c>
    </row>
    <row r="536" spans="1:2">
      <c r="A536" s="360" t="s">
        <v>994</v>
      </c>
      <c r="B536" s="362" t="s">
        <v>995</v>
      </c>
    </row>
    <row r="537" spans="1:2">
      <c r="A537" s="360" t="s">
        <v>1046</v>
      </c>
      <c r="B537" s="362" t="s">
        <v>1047</v>
      </c>
    </row>
    <row r="538" spans="1:2">
      <c r="A538" s="360" t="s">
        <v>1048</v>
      </c>
    </row>
    <row r="539" spans="1:2">
      <c r="A539" s="360" t="s">
        <v>1049</v>
      </c>
      <c r="B539" s="362" t="s">
        <v>1050</v>
      </c>
    </row>
    <row r="540" spans="1:2">
      <c r="A540" s="360" t="s">
        <v>1046</v>
      </c>
      <c r="B540" s="362" t="s">
        <v>1047</v>
      </c>
    </row>
    <row r="541" spans="1:2">
      <c r="A541" s="360" t="s">
        <v>1051</v>
      </c>
      <c r="B541" s="367" t="s">
        <v>1052</v>
      </c>
    </row>
    <row r="542" spans="1:2">
      <c r="A542" s="360" t="s">
        <v>1053</v>
      </c>
      <c r="B542" s="367" t="s">
        <v>1054</v>
      </c>
    </row>
    <row r="543" spans="1:2">
      <c r="A543" s="360" t="s">
        <v>1055</v>
      </c>
      <c r="B543" s="367" t="s">
        <v>1056</v>
      </c>
    </row>
    <row r="544" spans="1:2">
      <c r="A544" s="360" t="s">
        <v>1057</v>
      </c>
      <c r="B544" s="367" t="s">
        <v>1058</v>
      </c>
    </row>
    <row r="545" spans="1:2">
      <c r="A545" s="360" t="s">
        <v>1059</v>
      </c>
      <c r="B545" s="367" t="s">
        <v>1060</v>
      </c>
    </row>
    <row r="546" spans="1:2">
      <c r="A546" s="360" t="s">
        <v>1061</v>
      </c>
      <c r="B546" s="367" t="s">
        <v>1062</v>
      </c>
    </row>
    <row r="547" spans="1:2">
      <c r="A547" s="360" t="s">
        <v>1063</v>
      </c>
      <c r="B547" s="367" t="s">
        <v>1064</v>
      </c>
    </row>
    <row r="548" spans="1:2">
      <c r="A548" s="360" t="s">
        <v>1065</v>
      </c>
      <c r="B548" s="367" t="s">
        <v>1066</v>
      </c>
    </row>
    <row r="549" spans="1:2">
      <c r="A549" s="360" t="s">
        <v>1067</v>
      </c>
      <c r="B549" s="367" t="s">
        <v>1068</v>
      </c>
    </row>
    <row r="550" spans="1:2">
      <c r="A550" s="360" t="s">
        <v>1069</v>
      </c>
      <c r="B550" s="362" t="s">
        <v>1070</v>
      </c>
    </row>
    <row r="551" spans="1:2">
      <c r="A551" s="360" t="s">
        <v>1071</v>
      </c>
      <c r="B551" s="368" t="s">
        <v>1072</v>
      </c>
    </row>
    <row r="552" spans="1:2">
      <c r="A552" s="360" t="s">
        <v>1073</v>
      </c>
      <c r="B552" s="369" t="s">
        <v>1074</v>
      </c>
    </row>
    <row r="553" spans="1:2">
      <c r="A553" s="360" t="s">
        <v>1046</v>
      </c>
      <c r="B553" s="362" t="s">
        <v>1047</v>
      </c>
    </row>
    <row r="554" spans="1:2">
      <c r="A554" s="360" t="s">
        <v>1075</v>
      </c>
      <c r="B554" s="362" t="s">
        <v>1076</v>
      </c>
    </row>
    <row r="555" spans="1:2">
      <c r="A555" s="360" t="s">
        <v>1048</v>
      </c>
      <c r="B555" s="362" t="s">
        <v>1077</v>
      </c>
    </row>
    <row r="556" spans="1:2">
      <c r="A556" s="360" t="s">
        <v>1078</v>
      </c>
      <c r="B556" s="362" t="s">
        <v>1079</v>
      </c>
    </row>
    <row r="557" spans="1:2">
      <c r="A557" s="360" t="s">
        <v>1080</v>
      </c>
      <c r="B557" s="362" t="s">
        <v>1081</v>
      </c>
    </row>
    <row r="558" spans="1:2">
      <c r="A558" s="360" t="s">
        <v>1082</v>
      </c>
      <c r="B558" s="362" t="s">
        <v>1083</v>
      </c>
    </row>
    <row r="559" spans="1:2">
      <c r="A559" s="360" t="s">
        <v>1084</v>
      </c>
      <c r="B559" s="362" t="s">
        <v>1085</v>
      </c>
    </row>
    <row r="560" spans="1:2">
      <c r="A560" s="360" t="s">
        <v>1086</v>
      </c>
      <c r="B560" s="362" t="s">
        <v>1087</v>
      </c>
    </row>
    <row r="561" spans="1:2">
      <c r="A561" s="360" t="s">
        <v>1088</v>
      </c>
      <c r="B561" s="362" t="s">
        <v>1089</v>
      </c>
    </row>
    <row r="562" spans="1:2">
      <c r="A562" s="360" t="s">
        <v>1090</v>
      </c>
      <c r="B562" s="362" t="s">
        <v>1091</v>
      </c>
    </row>
    <row r="563" spans="1:2">
      <c r="A563" s="360" t="s">
        <v>1092</v>
      </c>
      <c r="B563" s="362" t="s">
        <v>1093</v>
      </c>
    </row>
    <row r="564" spans="1:2">
      <c r="A564" s="360" t="s">
        <v>1094</v>
      </c>
      <c r="B564" s="362" t="s">
        <v>1095</v>
      </c>
    </row>
    <row r="565" spans="1:2">
      <c r="A565" s="360" t="s">
        <v>1096</v>
      </c>
      <c r="B565" s="362" t="s">
        <v>1097</v>
      </c>
    </row>
    <row r="566" spans="1:2">
      <c r="A566" s="360" t="s">
        <v>1098</v>
      </c>
      <c r="B566" s="362" t="s">
        <v>1099</v>
      </c>
    </row>
    <row r="567" spans="1:2">
      <c r="A567" s="360" t="s">
        <v>1100</v>
      </c>
      <c r="B567" s="362" t="s">
        <v>1101</v>
      </c>
    </row>
    <row r="568" spans="1:2">
      <c r="A568" s="360" t="s">
        <v>1102</v>
      </c>
      <c r="B568" s="362" t="s">
        <v>1103</v>
      </c>
    </row>
    <row r="569" spans="1:2">
      <c r="A569" s="360" t="s">
        <v>1104</v>
      </c>
      <c r="B569" s="362" t="s">
        <v>1105</v>
      </c>
    </row>
    <row r="570" spans="1:2">
      <c r="A570" s="360" t="s">
        <v>1106</v>
      </c>
      <c r="B570" s="362" t="s">
        <v>442</v>
      </c>
    </row>
    <row r="571" spans="1:2">
      <c r="A571" s="360" t="s">
        <v>1107</v>
      </c>
      <c r="B571" s="362" t="s">
        <v>1108</v>
      </c>
    </row>
    <row r="572" spans="1:2">
      <c r="A572" s="360" t="s">
        <v>1109</v>
      </c>
      <c r="B572" s="362" t="s">
        <v>1110</v>
      </c>
    </row>
    <row r="573" spans="1:2">
      <c r="A573" s="360" t="s">
        <v>1111</v>
      </c>
      <c r="B573" s="362" t="s">
        <v>1112</v>
      </c>
    </row>
    <row r="574" spans="1:2">
      <c r="A574" s="360" t="s">
        <v>1113</v>
      </c>
      <c r="B574" s="362" t="s">
        <v>1114</v>
      </c>
    </row>
    <row r="575" spans="1:2">
      <c r="A575" s="360" t="s">
        <v>1115</v>
      </c>
      <c r="B575" s="362" t="s">
        <v>1116</v>
      </c>
    </row>
    <row r="576" spans="1:2">
      <c r="A576" s="360" t="s">
        <v>1117</v>
      </c>
      <c r="B576" s="362" t="s">
        <v>1118</v>
      </c>
    </row>
    <row r="577" spans="1:2">
      <c r="A577" s="360" t="s">
        <v>1119</v>
      </c>
      <c r="B577" s="362" t="s">
        <v>1120</v>
      </c>
    </row>
    <row r="578" spans="1:2">
      <c r="A578" s="360" t="s">
        <v>1121</v>
      </c>
      <c r="B578" s="362" t="s">
        <v>1122</v>
      </c>
    </row>
    <row r="579" spans="1:2">
      <c r="A579" s="360" t="s">
        <v>1123</v>
      </c>
      <c r="B579" s="362" t="s">
        <v>1124</v>
      </c>
    </row>
    <row r="580" spans="1:2">
      <c r="A580" s="360" t="s">
        <v>1125</v>
      </c>
      <c r="B580" s="362" t="s">
        <v>1126</v>
      </c>
    </row>
    <row r="581" spans="1:2">
      <c r="A581" s="360" t="s">
        <v>1127</v>
      </c>
      <c r="B581" s="362" t="s">
        <v>1128</v>
      </c>
    </row>
    <row r="582" spans="1:2">
      <c r="A582" s="360" t="s">
        <v>1129</v>
      </c>
      <c r="B582" s="362" t="s">
        <v>1130</v>
      </c>
    </row>
    <row r="583" spans="1:2">
      <c r="A583" s="360" t="s">
        <v>1131</v>
      </c>
      <c r="B583" s="362" t="s">
        <v>1132</v>
      </c>
    </row>
    <row r="584" spans="1:2">
      <c r="A584" s="360" t="s">
        <v>1133</v>
      </c>
      <c r="B584" s="370" t="s">
        <v>1134</v>
      </c>
    </row>
    <row r="585" spans="1:2">
      <c r="A585" s="360" t="s">
        <v>1135</v>
      </c>
      <c r="B585" s="362" t="s">
        <v>1136</v>
      </c>
    </row>
    <row r="586" spans="1:2">
      <c r="A586" s="360" t="s">
        <v>1137</v>
      </c>
      <c r="B586" s="362" t="s">
        <v>1138</v>
      </c>
    </row>
    <row r="587" spans="1:2">
      <c r="A587" s="360" t="s">
        <v>1139</v>
      </c>
      <c r="B587" s="362" t="s">
        <v>1140</v>
      </c>
    </row>
    <row r="588" spans="1:2">
      <c r="A588" s="360" t="s">
        <v>992</v>
      </c>
      <c r="B588" s="362" t="s">
        <v>997</v>
      </c>
    </row>
    <row r="589" spans="1:2">
      <c r="A589" s="360" t="s">
        <v>1141</v>
      </c>
      <c r="B589" s="362" t="s">
        <v>1013</v>
      </c>
    </row>
    <row r="590" spans="1:2">
      <c r="A590" s="360" t="s">
        <v>1048</v>
      </c>
      <c r="B590" s="362" t="s">
        <v>1077</v>
      </c>
    </row>
    <row r="591" spans="1:2">
      <c r="A591" s="360" t="s">
        <v>1142</v>
      </c>
      <c r="B591" s="362" t="s">
        <v>997</v>
      </c>
    </row>
    <row r="592" spans="1:2">
      <c r="A592" s="360" t="s">
        <v>908</v>
      </c>
      <c r="B592" s="362" t="s">
        <v>814</v>
      </c>
    </row>
    <row r="593" spans="1:2">
      <c r="A593" s="360" t="s">
        <v>953</v>
      </c>
      <c r="B593" s="362" t="s">
        <v>954</v>
      </c>
    </row>
    <row r="594" spans="1:2">
      <c r="A594" s="360" t="s">
        <v>957</v>
      </c>
      <c r="B594" s="362" t="s">
        <v>958</v>
      </c>
    </row>
    <row r="595" spans="1:2">
      <c r="A595" s="360" t="s">
        <v>959</v>
      </c>
      <c r="B595" s="362" t="s">
        <v>960</v>
      </c>
    </row>
    <row r="596" spans="1:2">
      <c r="A596" s="360" t="s">
        <v>1143</v>
      </c>
      <c r="B596" s="362" t="s">
        <v>1144</v>
      </c>
    </row>
    <row r="597" spans="1:2">
      <c r="A597" s="360" t="s">
        <v>1145</v>
      </c>
      <c r="B597" s="362" t="s">
        <v>964</v>
      </c>
    </row>
    <row r="598" spans="1:2">
      <c r="A598" s="360" t="s">
        <v>1146</v>
      </c>
      <c r="B598" s="362" t="s">
        <v>970</v>
      </c>
    </row>
    <row r="599" spans="1:2">
      <c r="A599" s="360" t="s">
        <v>1147</v>
      </c>
      <c r="B599" s="362" t="s">
        <v>1148</v>
      </c>
    </row>
    <row r="600" spans="1:2">
      <c r="A600" s="360" t="s">
        <v>971</v>
      </c>
      <c r="B600" s="362" t="s">
        <v>972</v>
      </c>
    </row>
    <row r="601" spans="1:2">
      <c r="A601" s="360" t="s">
        <v>1149</v>
      </c>
      <c r="B601" s="362" t="s">
        <v>980</v>
      </c>
    </row>
    <row r="602" spans="1:2">
      <c r="A602" s="360" t="s">
        <v>1042</v>
      </c>
      <c r="B602" s="362" t="s">
        <v>1043</v>
      </c>
    </row>
    <row r="603" spans="1:2">
      <c r="A603" s="360" t="s">
        <v>983</v>
      </c>
      <c r="B603" s="362" t="s">
        <v>984</v>
      </c>
    </row>
    <row r="604" spans="1:2">
      <c r="A604" s="360" t="s">
        <v>988</v>
      </c>
      <c r="B604" s="362" t="s">
        <v>989</v>
      </c>
    </row>
    <row r="605" spans="1:2">
      <c r="A605" s="360" t="s">
        <v>990</v>
      </c>
      <c r="B605" s="362" t="s">
        <v>991</v>
      </c>
    </row>
    <row r="606" spans="1:2">
      <c r="A606" s="360" t="s">
        <v>1150</v>
      </c>
      <c r="B606" s="362" t="s">
        <v>1151</v>
      </c>
    </row>
    <row r="607" spans="1:2">
      <c r="A607" s="360" t="s">
        <v>1152</v>
      </c>
      <c r="B607" s="362" t="s">
        <v>1153</v>
      </c>
    </row>
    <row r="608" spans="1:2">
      <c r="A608" s="360" t="s">
        <v>1012</v>
      </c>
      <c r="B608" s="362" t="s">
        <v>1013</v>
      </c>
    </row>
    <row r="609" spans="1:2">
      <c r="A609" s="360" t="s">
        <v>986</v>
      </c>
      <c r="B609" s="362" t="s">
        <v>987</v>
      </c>
    </row>
    <row r="610" spans="1:2">
      <c r="A610" s="360" t="s">
        <v>1154</v>
      </c>
      <c r="B610" s="362" t="s">
        <v>1017</v>
      </c>
    </row>
    <row r="611" spans="1:2">
      <c r="A611" s="360" t="s">
        <v>1022</v>
      </c>
      <c r="B611" s="362" t="s">
        <v>1023</v>
      </c>
    </row>
    <row r="612" spans="1:2">
      <c r="A612" s="360" t="s">
        <v>1036</v>
      </c>
      <c r="B612" s="362" t="s">
        <v>1037</v>
      </c>
    </row>
    <row r="613" spans="1:2">
      <c r="A613" s="360" t="s">
        <v>1030</v>
      </c>
      <c r="B613" s="362" t="s">
        <v>1031</v>
      </c>
    </row>
    <row r="614" spans="1:2">
      <c r="A614" s="360" t="s">
        <v>1038</v>
      </c>
      <c r="B614" s="362" t="s">
        <v>1155</v>
      </c>
    </row>
    <row r="615" spans="1:2">
      <c r="A615" s="360" t="s">
        <v>1117</v>
      </c>
      <c r="B615" s="362" t="s">
        <v>1118</v>
      </c>
    </row>
    <row r="616" spans="1:2">
      <c r="A616" s="360" t="s">
        <v>1156</v>
      </c>
      <c r="B616" s="362" t="s">
        <v>1157</v>
      </c>
    </row>
    <row r="617" spans="1:2">
      <c r="A617" s="360" t="s">
        <v>1004</v>
      </c>
      <c r="B617" s="362" t="s">
        <v>1005</v>
      </c>
    </row>
    <row r="618" spans="1:2">
      <c r="A618" s="360" t="s">
        <v>1158</v>
      </c>
      <c r="B618" s="362" t="s">
        <v>1041</v>
      </c>
    </row>
    <row r="619" spans="1:2">
      <c r="A619" s="360" t="s">
        <v>1159</v>
      </c>
      <c r="B619" s="362" t="s">
        <v>1160</v>
      </c>
    </row>
    <row r="620" spans="1:2">
      <c r="A620" s="360" t="s">
        <v>1161</v>
      </c>
      <c r="B620" s="362" t="s">
        <v>1162</v>
      </c>
    </row>
    <row r="621" spans="1:2">
      <c r="A621" s="360" t="s">
        <v>949</v>
      </c>
      <c r="B621" s="362" t="s">
        <v>950</v>
      </c>
    </row>
    <row r="622" spans="1:2">
      <c r="A622" s="360" t="s">
        <v>981</v>
      </c>
      <c r="B622" s="362" t="s">
        <v>982</v>
      </c>
    </row>
    <row r="623" spans="1:2">
      <c r="A623" s="360" t="s">
        <v>1109</v>
      </c>
      <c r="B623" s="362" t="s">
        <v>1110</v>
      </c>
    </row>
    <row r="624" spans="1:2">
      <c r="A624" s="360" t="s">
        <v>1163</v>
      </c>
      <c r="B624" s="362" t="s">
        <v>1164</v>
      </c>
    </row>
    <row r="625" spans="1:2">
      <c r="A625" s="360" t="s">
        <v>945</v>
      </c>
      <c r="B625" s="362" t="s">
        <v>946</v>
      </c>
    </row>
    <row r="626" spans="1:2">
      <c r="A626" s="360" t="s">
        <v>1165</v>
      </c>
      <c r="B626" s="362" t="s">
        <v>1166</v>
      </c>
    </row>
    <row r="627" spans="1:2">
      <c r="A627" s="360" t="s">
        <v>1046</v>
      </c>
      <c r="B627" s="362" t="s">
        <v>1047</v>
      </c>
    </row>
    <row r="628" spans="1:2">
      <c r="A628" s="360" t="s">
        <v>1086</v>
      </c>
      <c r="B628" s="362" t="s">
        <v>1087</v>
      </c>
    </row>
    <row r="629" spans="1:2">
      <c r="A629" s="360" t="s">
        <v>1167</v>
      </c>
      <c r="B629" s="362" t="s">
        <v>1168</v>
      </c>
    </row>
    <row r="630" spans="1:2">
      <c r="A630" s="360" t="s">
        <v>1169</v>
      </c>
      <c r="B630" s="362" t="s">
        <v>1170</v>
      </c>
    </row>
    <row r="631" spans="1:2">
      <c r="A631" s="360" t="s">
        <v>1171</v>
      </c>
      <c r="B631" s="362" t="s">
        <v>1172</v>
      </c>
    </row>
    <row r="632" spans="1:2">
      <c r="A632" s="360" t="s">
        <v>1173</v>
      </c>
      <c r="B632" s="362" t="s">
        <v>1174</v>
      </c>
    </row>
    <row r="633" spans="1:2">
      <c r="A633" s="360" t="s">
        <v>1175</v>
      </c>
      <c r="B633" s="367" t="s">
        <v>1056</v>
      </c>
    </row>
    <row r="634" spans="1:2">
      <c r="A634" s="360" t="s">
        <v>1176</v>
      </c>
      <c r="B634" s="362" t="s">
        <v>1172</v>
      </c>
    </row>
    <row r="635" spans="1:2">
      <c r="A635" s="360" t="s">
        <v>1177</v>
      </c>
      <c r="B635" s="362" t="s">
        <v>1178</v>
      </c>
    </row>
    <row r="636" spans="1:2">
      <c r="A636" s="360" t="s">
        <v>1179</v>
      </c>
      <c r="B636" s="362" t="s">
        <v>1180</v>
      </c>
    </row>
    <row r="637" spans="1:2">
      <c r="A637" s="360" t="s">
        <v>1181</v>
      </c>
      <c r="B637" s="362" t="s">
        <v>1182</v>
      </c>
    </row>
    <row r="638" spans="1:2">
      <c r="A638" s="360" t="s">
        <v>1183</v>
      </c>
      <c r="B638" s="362" t="s">
        <v>1184</v>
      </c>
    </row>
    <row r="639" spans="1:2">
      <c r="A639" s="360" t="s">
        <v>1185</v>
      </c>
      <c r="B639" s="362" t="s">
        <v>1186</v>
      </c>
    </row>
    <row r="640" spans="1:2">
      <c r="A640" s="360" t="s">
        <v>1187</v>
      </c>
      <c r="B640" s="362" t="s">
        <v>1188</v>
      </c>
    </row>
    <row r="641" spans="1:2">
      <c r="A641" s="360" t="s">
        <v>1189</v>
      </c>
      <c r="B641" s="362" t="s">
        <v>1190</v>
      </c>
    </row>
    <row r="642" spans="1:2">
      <c r="A642" s="360" t="s">
        <v>1191</v>
      </c>
      <c r="B642" s="362" t="s">
        <v>1192</v>
      </c>
    </row>
    <row r="643" spans="1:2">
      <c r="A643" s="360" t="s">
        <v>1193</v>
      </c>
      <c r="B643" s="362" t="s">
        <v>1194</v>
      </c>
    </row>
    <row r="644" spans="1:2">
      <c r="A644" s="360" t="s">
        <v>1163</v>
      </c>
      <c r="B644" s="362" t="s">
        <v>1195</v>
      </c>
    </row>
    <row r="645" spans="1:2">
      <c r="A645" s="360" t="s">
        <v>1196</v>
      </c>
      <c r="B645" s="362" t="s">
        <v>1197</v>
      </c>
    </row>
    <row r="646" spans="1:2">
      <c r="A646" s="360" t="s">
        <v>1198</v>
      </c>
      <c r="B646" s="362" t="s">
        <v>1199</v>
      </c>
    </row>
    <row r="647" spans="1:2">
      <c r="A647" s="360" t="s">
        <v>1200</v>
      </c>
      <c r="B647" s="362" t="s">
        <v>1201</v>
      </c>
    </row>
    <row r="648" spans="1:2">
      <c r="A648" s="360" t="s">
        <v>1202</v>
      </c>
      <c r="B648" s="362" t="s">
        <v>1203</v>
      </c>
    </row>
    <row r="649" spans="1:2">
      <c r="A649" s="360" t="s">
        <v>1204</v>
      </c>
      <c r="B649" s="362" t="s">
        <v>1205</v>
      </c>
    </row>
    <row r="650" spans="1:2">
      <c r="A650" s="360" t="s">
        <v>1206</v>
      </c>
      <c r="B650" s="362" t="s">
        <v>1101</v>
      </c>
    </row>
    <row r="651" spans="1:2">
      <c r="A651" s="360" t="s">
        <v>1207</v>
      </c>
      <c r="B651" s="362" t="s">
        <v>1208</v>
      </c>
    </row>
    <row r="652" spans="1:2">
      <c r="A652" s="360" t="s">
        <v>1209</v>
      </c>
      <c r="B652" s="362" t="s">
        <v>1210</v>
      </c>
    </row>
    <row r="653" spans="1:2">
      <c r="A653" s="360" t="s">
        <v>1211</v>
      </c>
      <c r="B653" s="362" t="s">
        <v>1212</v>
      </c>
    </row>
    <row r="654" spans="1:2">
      <c r="A654" s="360" t="s">
        <v>1213</v>
      </c>
      <c r="B654" s="362" t="s">
        <v>1214</v>
      </c>
    </row>
    <row r="655" spans="1:2">
      <c r="A655" s="360" t="s">
        <v>1215</v>
      </c>
      <c r="B655" s="362" t="s">
        <v>1216</v>
      </c>
    </row>
    <row r="656" spans="1:2">
      <c r="A656" s="360" t="s">
        <v>1352</v>
      </c>
      <c r="B656" s="362" t="s">
        <v>1377</v>
      </c>
    </row>
    <row r="657" spans="1:2">
      <c r="A657" s="360" t="s">
        <v>1353</v>
      </c>
      <c r="B657" s="362" t="s">
        <v>1378</v>
      </c>
    </row>
    <row r="658" spans="1:2">
      <c r="A658" s="360" t="s">
        <v>1354</v>
      </c>
      <c r="B658" s="362" t="s">
        <v>1379</v>
      </c>
    </row>
    <row r="659" spans="1:2">
      <c r="A659" s="360" t="s">
        <v>1355</v>
      </c>
      <c r="B659" s="362" t="s">
        <v>1380</v>
      </c>
    </row>
    <row r="660" spans="1:2">
      <c r="A660" s="360" t="s">
        <v>1356</v>
      </c>
      <c r="B660" s="362" t="s">
        <v>1381</v>
      </c>
    </row>
    <row r="661" spans="1:2">
      <c r="A661" s="360" t="s">
        <v>1357</v>
      </c>
      <c r="B661" s="362" t="s">
        <v>1382</v>
      </c>
    </row>
    <row r="662" spans="1:2">
      <c r="A662" s="360" t="s">
        <v>1359</v>
      </c>
      <c r="B662" s="362" t="s">
        <v>1383</v>
      </c>
    </row>
    <row r="663" spans="1:2">
      <c r="A663" s="360" t="s">
        <v>1360</v>
      </c>
      <c r="B663" s="362" t="s">
        <v>1384</v>
      </c>
    </row>
    <row r="664" spans="1:2">
      <c r="A664" s="371" t="s">
        <v>1361</v>
      </c>
      <c r="B664" s="362" t="s">
        <v>1385</v>
      </c>
    </row>
    <row r="665" spans="1:2">
      <c r="A665" s="371" t="s">
        <v>1362</v>
      </c>
      <c r="B665" s="362" t="s">
        <v>1386</v>
      </c>
    </row>
    <row r="666" spans="1:2">
      <c r="A666" s="371" t="s">
        <v>1363</v>
      </c>
      <c r="B666" s="362" t="s">
        <v>1387</v>
      </c>
    </row>
    <row r="667" spans="1:2">
      <c r="A667" s="360" t="s">
        <v>1364</v>
      </c>
      <c r="B667" s="362" t="s">
        <v>1388</v>
      </c>
    </row>
    <row r="668" spans="1:2">
      <c r="A668" s="360" t="s">
        <v>1365</v>
      </c>
      <c r="B668" s="362" t="s">
        <v>1389</v>
      </c>
    </row>
    <row r="669" spans="1:2">
      <c r="A669" s="360" t="s">
        <v>1366</v>
      </c>
      <c r="B669" s="362" t="s">
        <v>1390</v>
      </c>
    </row>
    <row r="670" spans="1:2">
      <c r="A670" s="360" t="s">
        <v>1391</v>
      </c>
      <c r="B670" s="362" t="s">
        <v>1367</v>
      </c>
    </row>
    <row r="671" spans="1:2">
      <c r="A671" s="360" t="s">
        <v>1368</v>
      </c>
      <c r="B671" s="362" t="s">
        <v>1369</v>
      </c>
    </row>
    <row r="672" spans="1:2">
      <c r="A672" s="360" t="s">
        <v>1370</v>
      </c>
      <c r="B672" s="362" t="s">
        <v>1392</v>
      </c>
    </row>
    <row r="673" spans="1:2">
      <c r="A673" s="360" t="s">
        <v>1372</v>
      </c>
      <c r="B673" s="362" t="s">
        <v>1373</v>
      </c>
    </row>
    <row r="674" spans="1:2">
      <c r="A674" s="360" t="s">
        <v>1374</v>
      </c>
      <c r="B674" s="362" t="s">
        <v>1393</v>
      </c>
    </row>
    <row r="675" spans="1:2">
      <c r="A675" s="360" t="s">
        <v>1375</v>
      </c>
      <c r="B675" s="362" t="s">
        <v>1394</v>
      </c>
    </row>
    <row r="676" spans="1:2">
      <c r="A676" s="360" t="s">
        <v>1376</v>
      </c>
      <c r="B676" s="362" t="s">
        <v>1395</v>
      </c>
    </row>
    <row r="677" spans="1:2">
      <c r="A677" s="360" t="s">
        <v>1371</v>
      </c>
      <c r="B677" s="362" t="s">
        <v>1396</v>
      </c>
    </row>
    <row r="678" spans="1:2">
      <c r="A678" s="360" t="s">
        <v>1397</v>
      </c>
      <c r="B678" s="362" t="s">
        <v>1398</v>
      </c>
    </row>
    <row r="679" spans="1:2">
      <c r="A679" s="360" t="s">
        <v>1399</v>
      </c>
      <c r="B679" s="362" t="s">
        <v>1400</v>
      </c>
    </row>
    <row r="680" spans="1:2">
      <c r="A680" s="360" t="s">
        <v>1401</v>
      </c>
      <c r="B680" s="362" t="s">
        <v>1402</v>
      </c>
    </row>
    <row r="681" spans="1:2">
      <c r="A681" s="360" t="s">
        <v>1403</v>
      </c>
      <c r="B681" s="362" t="s">
        <v>1404</v>
      </c>
    </row>
    <row r="682" spans="1:2">
      <c r="A682" s="360" t="s">
        <v>1405</v>
      </c>
      <c r="B682" s="362" t="s">
        <v>1406</v>
      </c>
    </row>
    <row r="683" spans="1:2">
      <c r="A683" s="360" t="s">
        <v>1407</v>
      </c>
      <c r="B683" s="362" t="s">
        <v>1408</v>
      </c>
    </row>
    <row r="684" spans="1:2">
      <c r="A684" s="360" t="s">
        <v>1409</v>
      </c>
      <c r="B684" s="362" t="s">
        <v>1410</v>
      </c>
    </row>
    <row r="685" spans="1:2">
      <c r="A685" s="360" t="s">
        <v>1411</v>
      </c>
      <c r="B685" s="362" t="s">
        <v>1412</v>
      </c>
    </row>
    <row r="686" spans="1:2">
      <c r="A686" s="360" t="s">
        <v>1413</v>
      </c>
      <c r="B686" s="362" t="s">
        <v>1414</v>
      </c>
    </row>
    <row r="687" spans="1:2">
      <c r="A687" s="360" t="s">
        <v>1415</v>
      </c>
      <c r="B687" s="362" t="s">
        <v>1416</v>
      </c>
    </row>
    <row r="688" spans="1:2">
      <c r="A688" s="360" t="s">
        <v>1417</v>
      </c>
      <c r="B688" s="362" t="s">
        <v>1418</v>
      </c>
    </row>
    <row r="689" spans="1:2">
      <c r="A689" s="360" t="s">
        <v>1419</v>
      </c>
      <c r="B689" s="362" t="s">
        <v>1420</v>
      </c>
    </row>
    <row r="690" spans="1:2">
      <c r="A690" s="360" t="s">
        <v>1421</v>
      </c>
      <c r="B690" s="362" t="s">
        <v>1422</v>
      </c>
    </row>
    <row r="691" spans="1:2">
      <c r="A691" s="360" t="s">
        <v>1423</v>
      </c>
      <c r="B691" s="362" t="s">
        <v>1424</v>
      </c>
    </row>
    <row r="692" spans="1:2">
      <c r="A692" s="360" t="s">
        <v>1425</v>
      </c>
      <c r="B692" s="362" t="s">
        <v>1426</v>
      </c>
    </row>
    <row r="693" spans="1:2">
      <c r="A693" s="360" t="s">
        <v>1427</v>
      </c>
      <c r="B693" s="362" t="s">
        <v>1428</v>
      </c>
    </row>
    <row r="694" spans="1:2">
      <c r="A694" s="360" t="s">
        <v>1429</v>
      </c>
      <c r="B694" s="362" t="s">
        <v>1430</v>
      </c>
    </row>
    <row r="695" spans="1:2">
      <c r="A695" s="360" t="s">
        <v>1431</v>
      </c>
      <c r="B695" s="362" t="s">
        <v>1432</v>
      </c>
    </row>
    <row r="696" spans="1:2">
      <c r="A696" s="360" t="s">
        <v>1433</v>
      </c>
      <c r="B696" s="362" t="s">
        <v>1434</v>
      </c>
    </row>
    <row r="697" spans="1:2">
      <c r="A697" s="360" t="s">
        <v>1435</v>
      </c>
      <c r="B697" s="362" t="s">
        <v>1436</v>
      </c>
    </row>
    <row r="698" spans="1:2">
      <c r="A698" s="360" t="s">
        <v>1437</v>
      </c>
      <c r="B698" s="362" t="s">
        <v>1438</v>
      </c>
    </row>
    <row r="699" spans="1:2">
      <c r="A699" s="360" t="s">
        <v>1439</v>
      </c>
      <c r="B699" s="362" t="s">
        <v>1440</v>
      </c>
    </row>
    <row r="700" spans="1:2">
      <c r="A700" s="360" t="s">
        <v>1441</v>
      </c>
      <c r="B700" s="362" t="s">
        <v>1442</v>
      </c>
    </row>
    <row r="701" spans="1:2">
      <c r="A701" s="360" t="s">
        <v>1443</v>
      </c>
      <c r="B701" s="362" t="s">
        <v>1444</v>
      </c>
    </row>
    <row r="702" spans="1:2">
      <c r="A702" s="360" t="s">
        <v>1445</v>
      </c>
      <c r="B702" s="362" t="s">
        <v>1446</v>
      </c>
    </row>
    <row r="703" spans="1:2">
      <c r="A703" s="360" t="s">
        <v>1447</v>
      </c>
      <c r="B703" s="362" t="s">
        <v>1448</v>
      </c>
    </row>
    <row r="704" spans="1:2">
      <c r="A704" s="360" t="s">
        <v>1449</v>
      </c>
      <c r="B704" s="362" t="s">
        <v>1450</v>
      </c>
    </row>
    <row r="705" spans="1:2">
      <c r="A705" s="360" t="s">
        <v>1451</v>
      </c>
      <c r="B705" s="362" t="s">
        <v>1452</v>
      </c>
    </row>
    <row r="706" spans="1:2">
      <c r="A706" s="360" t="s">
        <v>1453</v>
      </c>
      <c r="B706" s="362" t="s">
        <v>1454</v>
      </c>
    </row>
    <row r="707" spans="1:2">
      <c r="A707" s="360" t="s">
        <v>1455</v>
      </c>
      <c r="B707" s="362" t="s">
        <v>1456</v>
      </c>
    </row>
    <row r="708" spans="1:2">
      <c r="A708" s="360" t="s">
        <v>1457</v>
      </c>
      <c r="B708" s="362" t="s">
        <v>1458</v>
      </c>
    </row>
    <row r="709" spans="1:2">
      <c r="A709" s="360" t="s">
        <v>1459</v>
      </c>
      <c r="B709" s="362" t="s">
        <v>1460</v>
      </c>
    </row>
    <row r="710" spans="1:2">
      <c r="A710" s="360" t="s">
        <v>1461</v>
      </c>
      <c r="B710" s="362" t="s">
        <v>1462</v>
      </c>
    </row>
    <row r="711" spans="1:2">
      <c r="A711" s="360" t="s">
        <v>1463</v>
      </c>
      <c r="B711" s="362" t="s">
        <v>1464</v>
      </c>
    </row>
    <row r="712" spans="1:2">
      <c r="A712" s="360" t="s">
        <v>1465</v>
      </c>
      <c r="B712" s="362" t="s">
        <v>620</v>
      </c>
    </row>
    <row r="713" spans="1:2">
      <c r="A713" s="360" t="s">
        <v>1466</v>
      </c>
      <c r="B713" s="362" t="s">
        <v>1467</v>
      </c>
    </row>
    <row r="714" spans="1:2">
      <c r="A714" s="360" t="s">
        <v>1468</v>
      </c>
      <c r="B714" s="362" t="s">
        <v>1469</v>
      </c>
    </row>
    <row r="715" spans="1:2">
      <c r="A715" s="360" t="s">
        <v>1470</v>
      </c>
      <c r="B715" s="362" t="s">
        <v>1471</v>
      </c>
    </row>
    <row r="716" spans="1:2">
      <c r="A716" s="360" t="s">
        <v>1472</v>
      </c>
      <c r="B716" s="362" t="s">
        <v>1473</v>
      </c>
    </row>
    <row r="717" spans="1:2">
      <c r="A717" s="360" t="s">
        <v>1474</v>
      </c>
      <c r="B717" s="362" t="s">
        <v>1475</v>
      </c>
    </row>
    <row r="718" spans="1:2">
      <c r="A718" s="360" t="s">
        <v>1476</v>
      </c>
      <c r="B718" s="362" t="s">
        <v>1477</v>
      </c>
    </row>
    <row r="719" spans="1:2">
      <c r="A719" s="360" t="s">
        <v>1478</v>
      </c>
      <c r="B719" s="362" t="s">
        <v>367</v>
      </c>
    </row>
    <row r="720" spans="1:2">
      <c r="A720" s="360" t="s">
        <v>1479</v>
      </c>
      <c r="B720" s="362" t="s">
        <v>1480</v>
      </c>
    </row>
    <row r="721" spans="1:2">
      <c r="A721" s="360" t="s">
        <v>1481</v>
      </c>
      <c r="B721" s="362" t="s">
        <v>1482</v>
      </c>
    </row>
    <row r="722" spans="1:2">
      <c r="A722" s="360" t="s">
        <v>1483</v>
      </c>
      <c r="B722" s="362" t="s">
        <v>1484</v>
      </c>
    </row>
    <row r="723" spans="1:2">
      <c r="A723" s="360" t="s">
        <v>1485</v>
      </c>
      <c r="B723" s="362" t="s">
        <v>1486</v>
      </c>
    </row>
    <row r="724" spans="1:2">
      <c r="A724" s="360" t="s">
        <v>1487</v>
      </c>
      <c r="B724" s="362" t="s">
        <v>1488</v>
      </c>
    </row>
    <row r="725" spans="1:2">
      <c r="A725" s="360" t="s">
        <v>1489</v>
      </c>
      <c r="B725" s="362" t="s">
        <v>1490</v>
      </c>
    </row>
    <row r="726" spans="1:2">
      <c r="A726" s="360" t="s">
        <v>1491</v>
      </c>
      <c r="B726" s="362" t="s">
        <v>1492</v>
      </c>
    </row>
    <row r="727" spans="1:2">
      <c r="A727" s="360" t="s">
        <v>1493</v>
      </c>
      <c r="B727" s="362" t="s">
        <v>831</v>
      </c>
    </row>
    <row r="728" spans="1:2">
      <c r="A728" s="360" t="s">
        <v>1494</v>
      </c>
      <c r="B728" s="362" t="s">
        <v>1495</v>
      </c>
    </row>
    <row r="729" spans="1:2">
      <c r="A729" s="360" t="s">
        <v>1496</v>
      </c>
      <c r="B729" s="362" t="s">
        <v>1497</v>
      </c>
    </row>
    <row r="730" spans="1:2">
      <c r="A730" s="360" t="s">
        <v>1498</v>
      </c>
      <c r="B730" s="362" t="s">
        <v>1499</v>
      </c>
    </row>
    <row r="731" spans="1:2">
      <c r="A731" s="360" t="s">
        <v>1500</v>
      </c>
      <c r="B731" s="362" t="s">
        <v>1501</v>
      </c>
    </row>
    <row r="732" spans="1:2">
      <c r="A732" s="360" t="s">
        <v>1502</v>
      </c>
      <c r="B732" s="362" t="s">
        <v>1503</v>
      </c>
    </row>
    <row r="733" spans="1:2">
      <c r="A733" s="360" t="s">
        <v>1504</v>
      </c>
      <c r="B733" s="362" t="s">
        <v>1505</v>
      </c>
    </row>
    <row r="734" spans="1:2">
      <c r="A734" s="360" t="s">
        <v>1506</v>
      </c>
      <c r="B734" s="362" t="s">
        <v>1507</v>
      </c>
    </row>
    <row r="735" spans="1:2">
      <c r="A735" s="360" t="s">
        <v>1508</v>
      </c>
      <c r="B735" s="362" t="s">
        <v>1509</v>
      </c>
    </row>
    <row r="736" spans="1:2">
      <c r="A736" s="360" t="s">
        <v>1435</v>
      </c>
      <c r="B736" s="362" t="s">
        <v>1436</v>
      </c>
    </row>
    <row r="737" spans="1:2">
      <c r="A737" s="360" t="s">
        <v>1510</v>
      </c>
      <c r="B737" s="362" t="s">
        <v>1511</v>
      </c>
    </row>
    <row r="738" spans="1:2">
      <c r="A738" s="360" t="s">
        <v>1512</v>
      </c>
      <c r="B738" s="362" t="s">
        <v>620</v>
      </c>
    </row>
    <row r="739" spans="1:2">
      <c r="A739" s="360" t="s">
        <v>1513</v>
      </c>
      <c r="B739" s="362" t="s">
        <v>1514</v>
      </c>
    </row>
    <row r="740" spans="1:2">
      <c r="A740" s="360" t="s">
        <v>1515</v>
      </c>
      <c r="B740" s="362" t="s">
        <v>1516</v>
      </c>
    </row>
    <row r="741" spans="1:2">
      <c r="A741" s="360" t="s">
        <v>1517</v>
      </c>
      <c r="B741" s="362" t="s">
        <v>1518</v>
      </c>
    </row>
    <row r="742" spans="1:2">
      <c r="A742" s="360" t="s">
        <v>1519</v>
      </c>
      <c r="B742" s="362" t="s">
        <v>1520</v>
      </c>
    </row>
    <row r="743" spans="1:2">
      <c r="A743" s="360" t="s">
        <v>1521</v>
      </c>
      <c r="B743" s="362" t="s">
        <v>1522</v>
      </c>
    </row>
    <row r="744" spans="1:2">
      <c r="A744" s="360" t="s">
        <v>1573</v>
      </c>
      <c r="B744" s="362" t="s">
        <v>1574</v>
      </c>
    </row>
    <row r="745" spans="1:2">
      <c r="A745" s="360" t="s">
        <v>1575</v>
      </c>
      <c r="B745" s="362" t="s">
        <v>1576</v>
      </c>
    </row>
    <row r="746" spans="1:2">
      <c r="A746" s="360" t="s">
        <v>1577</v>
      </c>
      <c r="B746" s="362" t="s">
        <v>1578</v>
      </c>
    </row>
    <row r="747" spans="1:2">
      <c r="A747" s="360" t="s">
        <v>1579</v>
      </c>
      <c r="B747" s="362" t="s">
        <v>1580</v>
      </c>
    </row>
    <row r="748" spans="1:2">
      <c r="A748" s="360" t="s">
        <v>1581</v>
      </c>
      <c r="B748" s="362" t="s">
        <v>1582</v>
      </c>
    </row>
    <row r="749" spans="1:2">
      <c r="A749" s="360" t="s">
        <v>1583</v>
      </c>
      <c r="B749" s="362" t="s">
        <v>1584</v>
      </c>
    </row>
    <row r="750" spans="1:2">
      <c r="A750" s="360" t="s">
        <v>1585</v>
      </c>
      <c r="B750" s="362" t="s">
        <v>1586</v>
      </c>
    </row>
    <row r="751" spans="1:2">
      <c r="A751" s="360" t="s">
        <v>1587</v>
      </c>
      <c r="B751" s="362" t="s">
        <v>1588</v>
      </c>
    </row>
    <row r="752" spans="1:2">
      <c r="A752" s="360" t="s">
        <v>1589</v>
      </c>
      <c r="B752" s="362" t="s">
        <v>620</v>
      </c>
    </row>
    <row r="753" spans="1:2">
      <c r="A753" s="360" t="s">
        <v>1590</v>
      </c>
      <c r="B753" s="362" t="s">
        <v>1591</v>
      </c>
    </row>
    <row r="754" spans="1:2">
      <c r="A754" s="360" t="s">
        <v>1592</v>
      </c>
      <c r="B754" s="362" t="s">
        <v>446</v>
      </c>
    </row>
    <row r="755" spans="1:2">
      <c r="A755" s="360" t="s">
        <v>1593</v>
      </c>
      <c r="B755" s="360" t="s">
        <v>1594</v>
      </c>
    </row>
    <row r="756" spans="1:2">
      <c r="A756" s="360" t="s">
        <v>1595</v>
      </c>
      <c r="B756" s="360" t="s">
        <v>1596</v>
      </c>
    </row>
    <row r="757" spans="1:2">
      <c r="A757" s="360" t="s">
        <v>1597</v>
      </c>
      <c r="B757" s="360" t="s">
        <v>1598</v>
      </c>
    </row>
    <row r="758" spans="1:2">
      <c r="A758" s="360" t="s">
        <v>1599</v>
      </c>
      <c r="B758" s="360" t="s">
        <v>1600</v>
      </c>
    </row>
    <row r="759" spans="1:2">
      <c r="A759" s="374" t="s">
        <v>1601</v>
      </c>
      <c r="B759" s="362" t="s">
        <v>1602</v>
      </c>
    </row>
    <row r="760" spans="1:2">
      <c r="A760" s="360" t="s">
        <v>1603</v>
      </c>
      <c r="B760" s="360" t="s">
        <v>1604</v>
      </c>
    </row>
    <row r="761" spans="1:2">
      <c r="A761" s="360" t="s">
        <v>1605</v>
      </c>
      <c r="B761" s="362" t="s">
        <v>1606</v>
      </c>
    </row>
    <row r="762" spans="1:2">
      <c r="A762" s="360" t="s">
        <v>1607</v>
      </c>
      <c r="B762" s="362" t="s">
        <v>1608</v>
      </c>
    </row>
    <row r="763" spans="1:2">
      <c r="A763" s="360" t="s">
        <v>1609</v>
      </c>
      <c r="B763" s="362" t="s">
        <v>1610</v>
      </c>
    </row>
    <row r="764" spans="1:2">
      <c r="A764" s="360" t="s">
        <v>1611</v>
      </c>
      <c r="B764" s="208" t="s">
        <v>1612</v>
      </c>
    </row>
    <row r="765" spans="1:2">
      <c r="A765" s="360" t="s">
        <v>1613</v>
      </c>
      <c r="B765" s="362" t="s">
        <v>1614</v>
      </c>
    </row>
    <row r="766" spans="1:2">
      <c r="A766" s="360" t="s">
        <v>1615</v>
      </c>
      <c r="B766" s="362" t="s">
        <v>1616</v>
      </c>
    </row>
    <row r="767" spans="1:2">
      <c r="A767" s="360" t="s">
        <v>1617</v>
      </c>
      <c r="B767" s="362" t="s">
        <v>1618</v>
      </c>
    </row>
    <row r="768" spans="1:2">
      <c r="A768" s="360" t="s">
        <v>1619</v>
      </c>
      <c r="B768" s="362" t="s">
        <v>1620</v>
      </c>
    </row>
    <row r="769" spans="1:2">
      <c r="A769" s="360" t="s">
        <v>1621</v>
      </c>
      <c r="B769" s="362" t="s">
        <v>1622</v>
      </c>
    </row>
    <row r="770" spans="1:2">
      <c r="A770" s="360" t="s">
        <v>1623</v>
      </c>
      <c r="B770" s="362" t="s">
        <v>1624</v>
      </c>
    </row>
    <row r="771" spans="1:2">
      <c r="A771" s="360" t="s">
        <v>1625</v>
      </c>
      <c r="B771" s="362" t="s">
        <v>1626</v>
      </c>
    </row>
    <row r="772" spans="1:2">
      <c r="A772" s="360" t="s">
        <v>1627</v>
      </c>
      <c r="B772" s="362" t="s">
        <v>1628</v>
      </c>
    </row>
    <row r="773" spans="1:2">
      <c r="A773" s="360" t="s">
        <v>1629</v>
      </c>
      <c r="B773" s="362" t="s">
        <v>1630</v>
      </c>
    </row>
    <row r="774" spans="1:2">
      <c r="A774" s="360" t="s">
        <v>1631</v>
      </c>
      <c r="B774" s="362" t="s">
        <v>1632</v>
      </c>
    </row>
    <row r="775" spans="1:2">
      <c r="A775" s="360" t="s">
        <v>1633</v>
      </c>
      <c r="B775" s="362" t="s">
        <v>1634</v>
      </c>
    </row>
    <row r="776" spans="1:2">
      <c r="A776" s="360" t="s">
        <v>1635</v>
      </c>
      <c r="B776" s="362" t="s">
        <v>1636</v>
      </c>
    </row>
    <row r="777" spans="1:2">
      <c r="A777" s="360" t="s">
        <v>1637</v>
      </c>
      <c r="B777" s="362" t="s">
        <v>1638</v>
      </c>
    </row>
    <row r="778" spans="1:2">
      <c r="A778" s="360" t="s">
        <v>1639</v>
      </c>
      <c r="B778" s="362" t="s">
        <v>1640</v>
      </c>
    </row>
    <row r="779" spans="1:2">
      <c r="A779" s="360" t="s">
        <v>1641</v>
      </c>
      <c r="B779" s="362" t="s">
        <v>1642</v>
      </c>
    </row>
    <row r="780" spans="1:2">
      <c r="A780" s="360" t="s">
        <v>1643</v>
      </c>
      <c r="B780" s="362" t="s">
        <v>1644</v>
      </c>
    </row>
    <row r="781" spans="1:2">
      <c r="A781" s="360" t="s">
        <v>1645</v>
      </c>
      <c r="B781" s="362" t="s">
        <v>931</v>
      </c>
    </row>
    <row r="782" spans="1:2">
      <c r="A782" s="360" t="s">
        <v>1646</v>
      </c>
      <c r="B782" s="362" t="s">
        <v>1647</v>
      </c>
    </row>
    <row r="783" spans="1:2">
      <c r="A783" s="360" t="s">
        <v>1648</v>
      </c>
      <c r="B783" s="362" t="s">
        <v>1649</v>
      </c>
    </row>
    <row r="784" spans="1:2">
      <c r="A784" s="360" t="s">
        <v>1650</v>
      </c>
      <c r="B784" s="362" t="s">
        <v>1651</v>
      </c>
    </row>
    <row r="785" spans="1:2">
      <c r="A785" s="360" t="s">
        <v>1652</v>
      </c>
      <c r="B785" s="362" t="s">
        <v>1653</v>
      </c>
    </row>
    <row r="786" spans="1:2">
      <c r="A786" s="360" t="s">
        <v>1654</v>
      </c>
      <c r="B786" s="362" t="s">
        <v>1655</v>
      </c>
    </row>
    <row r="787" spans="1:2">
      <c r="A787" s="360" t="s">
        <v>1656</v>
      </c>
      <c r="B787" s="362" t="s">
        <v>1657</v>
      </c>
    </row>
    <row r="788" spans="1:2">
      <c r="A788" s="360" t="s">
        <v>1658</v>
      </c>
      <c r="B788" s="362" t="s">
        <v>1659</v>
      </c>
    </row>
    <row r="789" spans="1:2">
      <c r="A789" s="360" t="s">
        <v>1660</v>
      </c>
      <c r="B789" s="362" t="s">
        <v>1661</v>
      </c>
    </row>
    <row r="790" spans="1:2">
      <c r="A790" s="360" t="s">
        <v>1662</v>
      </c>
      <c r="B790" s="362" t="s">
        <v>1663</v>
      </c>
    </row>
    <row r="791" spans="1:2">
      <c r="A791" s="360" t="s">
        <v>1664</v>
      </c>
      <c r="B791" s="362" t="s">
        <v>1665</v>
      </c>
    </row>
    <row r="792" spans="1:2">
      <c r="A792" s="360" t="s">
        <v>1666</v>
      </c>
      <c r="B792" s="362" t="s">
        <v>1667</v>
      </c>
    </row>
    <row r="793" spans="1:2">
      <c r="A793" s="360" t="s">
        <v>1668</v>
      </c>
      <c r="B793" s="362" t="s">
        <v>1669</v>
      </c>
    </row>
    <row r="794" spans="1:2">
      <c r="A794" s="360" t="s">
        <v>1670</v>
      </c>
      <c r="B794" s="362" t="s">
        <v>1671</v>
      </c>
    </row>
    <row r="795" spans="1:2">
      <c r="A795" s="360" t="s">
        <v>1672</v>
      </c>
      <c r="B795" s="362" t="s">
        <v>1673</v>
      </c>
    </row>
    <row r="796" spans="1:2">
      <c r="A796" s="360" t="s">
        <v>1674</v>
      </c>
      <c r="B796" s="362" t="s">
        <v>1675</v>
      </c>
    </row>
    <row r="797" spans="1:2">
      <c r="A797" s="360" t="s">
        <v>1676</v>
      </c>
      <c r="B797" s="362" t="s">
        <v>1677</v>
      </c>
    </row>
    <row r="798" spans="1:2">
      <c r="A798" s="360" t="str">
        <f>[1]CAZUL!E42</f>
        <v>DANILO COSME LOPES DA SILVA</v>
      </c>
      <c r="B798" s="360" t="str">
        <f>[1]CAZUL!O42</f>
        <v>426.865.788-66</v>
      </c>
    </row>
    <row r="799" spans="1:2">
      <c r="A799" s="360" t="str">
        <f>[1]CAZUL!E43</f>
        <v>DELIANA HELENA LEITE ALVES</v>
      </c>
      <c r="B799" s="360" t="str">
        <f>[1]CAZUL!O43</f>
        <v>308.544.378-94</v>
      </c>
    </row>
    <row r="800" spans="1:2">
      <c r="A800" s="360" t="str">
        <f>[1]CAZUL!E44</f>
        <v>NADIA DE ASSUNCAO SILVA</v>
      </c>
      <c r="B800" s="360" t="str">
        <f>[1]CAZUL!O44</f>
        <v>431.434.568-33</v>
      </c>
    </row>
    <row r="801" spans="1:2">
      <c r="A801" s="360" t="str">
        <f>[1]CAZUL!E45</f>
        <v>MARILZA MORAES DE SOUZA LIMA DA COSTA</v>
      </c>
      <c r="B801" s="360" t="str">
        <f>[1]CAZUL!O45</f>
        <v>133.967.448-37</v>
      </c>
    </row>
    <row r="802" spans="1:2">
      <c r="A802" s="360" t="str">
        <f>[1]CAZUL!E46</f>
        <v>JULIANA DE SOUZA SANTOS</v>
      </c>
      <c r="B802" s="360" t="str">
        <f>[1]CAZUL!O46</f>
        <v>310.221.988-82</v>
      </c>
    </row>
    <row r="803" spans="1:2">
      <c r="A803" s="360" t="str">
        <f>[1]CAZUL!E47</f>
        <v>ELISANGELA SILVA LOPES</v>
      </c>
      <c r="B803" s="360" t="str">
        <f>[1]CAZUL!O47</f>
        <v>364.403.258-09</v>
      </c>
    </row>
    <row r="804" spans="1:2">
      <c r="A804" s="360" t="str">
        <f>[1]CAZUL!E48</f>
        <v>JOSIANA RAMOS DA SILVA</v>
      </c>
      <c r="B804" s="360" t="str">
        <f>[1]CAZUL!O48</f>
        <v>313.334.158-85</v>
      </c>
    </row>
    <row r="805" spans="1:2">
      <c r="A805" s="360" t="s">
        <v>1678</v>
      </c>
      <c r="B805" s="362" t="s">
        <v>1679</v>
      </c>
    </row>
    <row r="806" spans="1:2">
      <c r="A806" s="360" t="str">
        <f>[1]CAZUL!E101</f>
        <v>REGINA CELIA</v>
      </c>
      <c r="B806" s="360" t="str">
        <f>[1]CAZUL!O101</f>
        <v>033.734.558-98</v>
      </c>
    </row>
    <row r="807" spans="1:2">
      <c r="A807" s="360" t="str">
        <f>[1]CAZUL!E102</f>
        <v>DAYSA DA SILVA PIRES</v>
      </c>
      <c r="B807" s="360" t="str">
        <f>[1]CAZUL!O102</f>
        <v>492.625.378-08</v>
      </c>
    </row>
    <row r="808" spans="1:2">
      <c r="A808" s="360" t="str">
        <f>[1]CAZUL!E103</f>
        <v>TAINARA FLORINDO PUPO</v>
      </c>
      <c r="B808" s="360" t="str">
        <f>[1]CAZUL!O103</f>
        <v>033.734.558-98</v>
      </c>
    </row>
    <row r="809" spans="1:2">
      <c r="A809" s="360" t="str">
        <f>[1]CAZUL!E104</f>
        <v>WANDERSON APARECIDO</v>
      </c>
      <c r="B809" s="360" t="str">
        <f>[1]CAZUL!O104</f>
        <v>313.336.688-21</v>
      </c>
    </row>
    <row r="810" spans="1:2">
      <c r="A810" s="360" t="s">
        <v>1680</v>
      </c>
      <c r="B810" s="362" t="s">
        <v>1681</v>
      </c>
    </row>
    <row r="811" spans="1:2">
      <c r="A811" s="360" t="s">
        <v>1682</v>
      </c>
      <c r="B811" s="362" t="s">
        <v>1683</v>
      </c>
    </row>
    <row r="812" spans="1:2">
      <c r="A812" s="360" t="s">
        <v>1684</v>
      </c>
      <c r="B812" s="362" t="s">
        <v>1685</v>
      </c>
    </row>
    <row r="813" spans="1:2">
      <c r="A813" s="360" t="s">
        <v>1686</v>
      </c>
      <c r="B813" s="362" t="s">
        <v>1687</v>
      </c>
    </row>
    <row r="814" spans="1:2">
      <c r="A814" s="360" t="s">
        <v>1688</v>
      </c>
      <c r="B814" s="362" t="s">
        <v>1689</v>
      </c>
    </row>
    <row r="815" spans="1:2">
      <c r="A815" s="360" t="s">
        <v>1690</v>
      </c>
      <c r="B815" s="362" t="s">
        <v>1691</v>
      </c>
    </row>
    <row r="816" spans="1:2">
      <c r="A816" s="360" t="s">
        <v>1692</v>
      </c>
      <c r="B816" s="362" t="s">
        <v>1693</v>
      </c>
    </row>
    <row r="817" spans="1:2">
      <c r="A817" s="360" t="s">
        <v>1694</v>
      </c>
      <c r="B817" s="362" t="s">
        <v>1695</v>
      </c>
    </row>
    <row r="818" spans="1:2">
      <c r="A818" s="360" t="s">
        <v>1696</v>
      </c>
      <c r="B818" s="362" t="s">
        <v>1697</v>
      </c>
    </row>
    <row r="819" spans="1:2">
      <c r="A819" s="360" t="s">
        <v>1698</v>
      </c>
      <c r="B819" s="362" t="s">
        <v>1699</v>
      </c>
    </row>
    <row r="820" spans="1:2">
      <c r="A820" s="360" t="s">
        <v>1700</v>
      </c>
      <c r="B820" s="362" t="s">
        <v>1701</v>
      </c>
    </row>
    <row r="821" spans="1:2">
      <c r="A821" s="360" t="s">
        <v>1702</v>
      </c>
      <c r="B821" s="362" t="s">
        <v>1703</v>
      </c>
    </row>
    <row r="822" spans="1:2">
      <c r="A822" s="360" t="s">
        <v>1704</v>
      </c>
      <c r="B822" s="362" t="s">
        <v>1705</v>
      </c>
    </row>
    <row r="823" spans="1:2">
      <c r="A823" s="360" t="s">
        <v>1706</v>
      </c>
      <c r="B823" s="362" t="s">
        <v>1707</v>
      </c>
    </row>
    <row r="824" spans="1:2">
      <c r="A824" s="360" t="s">
        <v>1708</v>
      </c>
      <c r="B824" s="362" t="s">
        <v>1503</v>
      </c>
    </row>
    <row r="825" spans="1:2">
      <c r="A825" s="360" t="s">
        <v>1709</v>
      </c>
      <c r="B825" s="362" t="s">
        <v>1710</v>
      </c>
    </row>
    <row r="826" spans="1:2">
      <c r="A826" s="360" t="s">
        <v>1722</v>
      </c>
      <c r="B826" s="362" t="s">
        <v>1832</v>
      </c>
    </row>
    <row r="827" spans="1:2">
      <c r="A827" s="360" t="s">
        <v>1735</v>
      </c>
      <c r="B827" s="362" t="s">
        <v>1833</v>
      </c>
    </row>
    <row r="828" spans="1:2">
      <c r="A828" s="360" t="s">
        <v>1740</v>
      </c>
      <c r="B828" s="362" t="s">
        <v>1394</v>
      </c>
    </row>
    <row r="829" spans="1:2">
      <c r="A829" s="360" t="s">
        <v>1776</v>
      </c>
      <c r="B829" s="362" t="s">
        <v>1777</v>
      </c>
    </row>
    <row r="830" spans="1:2">
      <c r="A830" s="360" t="s">
        <v>1778</v>
      </c>
      <c r="B830" s="362" t="s">
        <v>1779</v>
      </c>
    </row>
    <row r="831" spans="1:2">
      <c r="A831" s="360" t="s">
        <v>1794</v>
      </c>
      <c r="B831" s="362" t="s">
        <v>1795</v>
      </c>
    </row>
    <row r="832" spans="1:2">
      <c r="A832" s="360" t="s">
        <v>1807</v>
      </c>
      <c r="B832" s="362" t="s">
        <v>1834</v>
      </c>
    </row>
    <row r="833" spans="1:2">
      <c r="A833" s="360" t="s">
        <v>1829</v>
      </c>
      <c r="B833" s="362" t="s">
        <v>1831</v>
      </c>
    </row>
  </sheetData>
  <autoFilter ref="A1:B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D5" sqref="D5"/>
    </sheetView>
  </sheetViews>
  <sheetFormatPr defaultRowHeight="15"/>
  <cols>
    <col min="1" max="1" width="25" customWidth="1"/>
    <col min="2" max="2" width="18" customWidth="1"/>
    <col min="3" max="3" width="30.85546875" customWidth="1"/>
    <col min="4" max="4" width="28.28515625" customWidth="1"/>
  </cols>
  <sheetData>
    <row r="1" spans="1:4">
      <c r="A1" s="417" t="str">
        <f>INICIO!A5</f>
        <v>UNIDADE: P. S. MIRACATU/SP E SEDE ADM. MIRACATU/SP</v>
      </c>
      <c r="B1" s="418"/>
      <c r="C1" s="419"/>
      <c r="D1" s="110" t="str">
        <f>INICIO!A6</f>
        <v>MÊS: 05/2024</v>
      </c>
    </row>
    <row r="2" spans="1:4">
      <c r="A2" s="420" t="str">
        <f>INICIO!A4</f>
        <v>OS: INSTITUTO DIVA ALVES DO BRASIL - IDAB</v>
      </c>
      <c r="B2" s="421"/>
      <c r="C2" s="421"/>
      <c r="D2" s="422"/>
    </row>
    <row r="3" spans="1:4">
      <c r="A3" s="423" t="s">
        <v>151</v>
      </c>
      <c r="B3" s="424"/>
      <c r="C3" s="424"/>
      <c r="D3" s="425"/>
    </row>
    <row r="4" spans="1:4">
      <c r="A4" s="426"/>
      <c r="B4" s="427"/>
      <c r="C4" s="427"/>
      <c r="D4" s="428"/>
    </row>
    <row r="5" spans="1:4">
      <c r="A5" s="101" t="s">
        <v>152</v>
      </c>
      <c r="B5" s="102"/>
      <c r="C5" s="102"/>
      <c r="D5" s="103"/>
    </row>
    <row r="6" spans="1:4">
      <c r="A6" s="414"/>
      <c r="B6" s="415"/>
      <c r="C6" s="415"/>
      <c r="D6" s="416"/>
    </row>
    <row r="7" spans="1:4">
      <c r="A7" s="414" t="s">
        <v>334</v>
      </c>
      <c r="B7" s="415"/>
      <c r="C7" s="415"/>
      <c r="D7" s="416"/>
    </row>
    <row r="8" spans="1:4">
      <c r="A8" s="429" t="s">
        <v>335</v>
      </c>
      <c r="B8" s="430"/>
      <c r="C8" s="430"/>
      <c r="D8" s="431"/>
    </row>
    <row r="9" spans="1:4" ht="15.75">
      <c r="A9" s="412" t="s">
        <v>153</v>
      </c>
      <c r="B9" s="413"/>
      <c r="C9" s="413"/>
      <c r="D9" s="93" t="s">
        <v>154</v>
      </c>
    </row>
    <row r="10" spans="1:4" ht="15.75">
      <c r="A10" s="447" t="s">
        <v>242</v>
      </c>
      <c r="B10" s="448"/>
      <c r="C10" s="448"/>
      <c r="D10" s="207">
        <f>'FLUXO DE CAIXA - CP'!B33</f>
        <v>20259.699999999997</v>
      </c>
    </row>
    <row r="11" spans="1:4" ht="15.75">
      <c r="A11" s="447" t="s">
        <v>155</v>
      </c>
      <c r="B11" s="448"/>
      <c r="C11" s="448"/>
      <c r="D11" s="207"/>
    </row>
    <row r="12" spans="1:4" ht="15.75">
      <c r="A12" s="444" t="s">
        <v>156</v>
      </c>
      <c r="B12" s="445"/>
      <c r="C12" s="446"/>
      <c r="D12" s="98">
        <f>D10+D11</f>
        <v>20259.699999999997</v>
      </c>
    </row>
    <row r="13" spans="1:4" ht="15.75">
      <c r="A13" s="432"/>
      <c r="B13" s="433"/>
      <c r="C13" s="433"/>
      <c r="D13" s="434"/>
    </row>
    <row r="14" spans="1:4">
      <c r="A14" s="438" t="s">
        <v>157</v>
      </c>
      <c r="B14" s="439"/>
      <c r="C14" s="439"/>
      <c r="D14" s="440"/>
    </row>
    <row r="15" spans="1:4" ht="15.75">
      <c r="A15" s="96" t="s">
        <v>158</v>
      </c>
      <c r="B15" s="91" t="s">
        <v>159</v>
      </c>
      <c r="C15" s="91" t="s">
        <v>160</v>
      </c>
      <c r="D15" s="94" t="s">
        <v>154</v>
      </c>
    </row>
    <row r="16" spans="1:4" ht="15.75">
      <c r="A16" s="95"/>
      <c r="B16" s="89"/>
      <c r="C16" s="90"/>
      <c r="D16" s="99"/>
    </row>
    <row r="17" spans="1:4" ht="15.75">
      <c r="A17" s="95"/>
      <c r="B17" s="89"/>
      <c r="C17" s="92"/>
      <c r="D17" s="99"/>
    </row>
    <row r="18" spans="1:4" ht="15.75">
      <c r="A18" s="95"/>
      <c r="B18" s="89"/>
      <c r="C18" s="92"/>
      <c r="D18" s="99"/>
    </row>
    <row r="19" spans="1:4" ht="15.75">
      <c r="A19" s="95"/>
      <c r="B19" s="89"/>
      <c r="C19" s="92"/>
      <c r="D19" s="99"/>
    </row>
    <row r="20" spans="1:4" ht="15.75">
      <c r="A20" s="95"/>
      <c r="B20" s="89"/>
      <c r="C20" s="92"/>
      <c r="D20" s="99"/>
    </row>
    <row r="21" spans="1:4" ht="15.75">
      <c r="A21" s="95"/>
      <c r="B21" s="89"/>
      <c r="C21" s="90"/>
      <c r="D21" s="99"/>
    </row>
    <row r="22" spans="1:4" ht="15.75">
      <c r="A22" s="444" t="s">
        <v>161</v>
      </c>
      <c r="B22" s="445"/>
      <c r="C22" s="446"/>
      <c r="D22" s="98">
        <f t="shared" ref="D22" si="0">SUM(A18:D21)</f>
        <v>0</v>
      </c>
    </row>
    <row r="23" spans="1:4" ht="15.75">
      <c r="A23" s="432"/>
      <c r="B23" s="433"/>
      <c r="C23" s="433"/>
      <c r="D23" s="434"/>
    </row>
    <row r="24" spans="1:4">
      <c r="A24" s="438" t="s">
        <v>162</v>
      </c>
      <c r="B24" s="439"/>
      <c r="C24" s="439"/>
      <c r="D24" s="440"/>
    </row>
    <row r="25" spans="1:4" ht="15.75">
      <c r="A25" s="96" t="s">
        <v>158</v>
      </c>
      <c r="B25" s="91" t="s">
        <v>163</v>
      </c>
      <c r="C25" s="91"/>
      <c r="D25" s="94" t="s">
        <v>154</v>
      </c>
    </row>
    <row r="26" spans="1:4" ht="15.75">
      <c r="A26" s="105"/>
      <c r="B26" s="104"/>
      <c r="C26" s="109"/>
      <c r="D26" s="107"/>
    </row>
    <row r="27" spans="1:4" ht="15.75">
      <c r="A27" s="105"/>
      <c r="B27" s="104"/>
      <c r="C27" s="106"/>
      <c r="D27" s="107"/>
    </row>
    <row r="28" spans="1:4" ht="15.75">
      <c r="A28" s="105"/>
      <c r="B28" s="104"/>
      <c r="C28" s="106"/>
      <c r="D28" s="107"/>
    </row>
    <row r="29" spans="1:4" ht="15.75">
      <c r="A29" s="105"/>
      <c r="B29" s="104"/>
      <c r="C29" s="106"/>
      <c r="D29" s="107"/>
    </row>
    <row r="30" spans="1:4" ht="15.75">
      <c r="A30" s="108"/>
      <c r="B30" s="89"/>
      <c r="C30" s="92"/>
      <c r="D30" s="99"/>
    </row>
    <row r="31" spans="1:4" ht="15.75">
      <c r="A31" s="95"/>
      <c r="B31" s="89"/>
      <c r="C31" s="92"/>
      <c r="D31" s="99"/>
    </row>
    <row r="32" spans="1:4" ht="15.75">
      <c r="A32" s="444" t="s">
        <v>164</v>
      </c>
      <c r="B32" s="445"/>
      <c r="C32" s="446"/>
      <c r="D32" s="98">
        <f t="shared" ref="D32" si="1">SUM(A18:D31)</f>
        <v>0</v>
      </c>
    </row>
    <row r="33" spans="1:4" ht="15.75">
      <c r="A33" s="432"/>
      <c r="B33" s="433"/>
      <c r="C33" s="433"/>
      <c r="D33" s="434"/>
    </row>
    <row r="34" spans="1:4">
      <c r="A34" s="441" t="s">
        <v>165</v>
      </c>
      <c r="B34" s="442"/>
      <c r="C34" s="442"/>
      <c r="D34" s="443"/>
    </row>
    <row r="35" spans="1:4" ht="15.75">
      <c r="A35" s="96" t="s">
        <v>158</v>
      </c>
      <c r="B35" s="91" t="s">
        <v>159</v>
      </c>
      <c r="C35" s="91"/>
      <c r="D35" s="94" t="s">
        <v>154</v>
      </c>
    </row>
    <row r="36" spans="1:4" ht="15.75">
      <c r="A36" s="95"/>
      <c r="B36" s="89"/>
      <c r="C36" s="92"/>
      <c r="D36" s="97"/>
    </row>
    <row r="37" spans="1:4" ht="15.75">
      <c r="A37" s="95"/>
      <c r="B37" s="89"/>
      <c r="C37" s="92"/>
      <c r="D37" s="97"/>
    </row>
    <row r="38" spans="1:4" ht="15.75">
      <c r="A38" s="95"/>
      <c r="B38" s="89"/>
      <c r="C38" s="92"/>
      <c r="D38" s="97"/>
    </row>
    <row r="39" spans="1:4" ht="15.75">
      <c r="A39" s="95"/>
      <c r="B39" s="89"/>
      <c r="C39" s="92"/>
      <c r="D39" s="97"/>
    </row>
    <row r="40" spans="1:4" ht="15.75">
      <c r="A40" s="95"/>
      <c r="B40" s="89"/>
      <c r="C40" s="92"/>
      <c r="D40" s="97"/>
    </row>
    <row r="41" spans="1:4" ht="15.75">
      <c r="A41" s="95"/>
      <c r="B41" s="89"/>
      <c r="C41" s="92"/>
      <c r="D41" s="97"/>
    </row>
    <row r="42" spans="1:4" ht="15.75">
      <c r="A42" s="444" t="s">
        <v>166</v>
      </c>
      <c r="B42" s="445"/>
      <c r="C42" s="446"/>
      <c r="D42" s="98">
        <f t="shared" ref="D42" si="2">SUM(A18:D41)</f>
        <v>0</v>
      </c>
    </row>
    <row r="43" spans="1:4" ht="15.75">
      <c r="A43" s="432"/>
      <c r="B43" s="433"/>
      <c r="C43" s="433"/>
      <c r="D43" s="434"/>
    </row>
    <row r="44" spans="1:4" ht="15.75" thickBot="1">
      <c r="A44" s="435" t="s">
        <v>167</v>
      </c>
      <c r="B44" s="436"/>
      <c r="C44" s="437"/>
      <c r="D44" s="100">
        <f>D12+D22-D32-D42</f>
        <v>20259.699999999997</v>
      </c>
    </row>
  </sheetData>
  <mergeCells count="22">
    <mergeCell ref="A14:D14"/>
    <mergeCell ref="A22:C22"/>
    <mergeCell ref="A10:C10"/>
    <mergeCell ref="A11:C11"/>
    <mergeCell ref="A12:C12"/>
    <mergeCell ref="A13:D13"/>
    <mergeCell ref="A43:D43"/>
    <mergeCell ref="A44:C44"/>
    <mergeCell ref="A23:D23"/>
    <mergeCell ref="A24:D24"/>
    <mergeCell ref="A34:D34"/>
    <mergeCell ref="A42:C42"/>
    <mergeCell ref="A32:C32"/>
    <mergeCell ref="A33:D33"/>
    <mergeCell ref="A9:C9"/>
    <mergeCell ref="A6:D6"/>
    <mergeCell ref="A7:D7"/>
    <mergeCell ref="A1:C1"/>
    <mergeCell ref="A2:D2"/>
    <mergeCell ref="A3:D3"/>
    <mergeCell ref="A4:D4"/>
    <mergeCell ref="A8:D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54" workbookViewId="0">
      <selection activeCell="D70" sqref="D70"/>
    </sheetView>
  </sheetViews>
  <sheetFormatPr defaultRowHeight="15"/>
  <cols>
    <col min="1" max="1" width="16.5703125" style="251" customWidth="1"/>
    <col min="2" max="2" width="65.85546875" style="251" customWidth="1"/>
    <col min="3" max="3" width="13.7109375" style="251" customWidth="1"/>
    <col min="4" max="4" width="22.7109375" style="252" customWidth="1"/>
  </cols>
  <sheetData>
    <row r="1" spans="1:4">
      <c r="A1" s="452"/>
      <c r="B1" s="453"/>
      <c r="C1" s="238"/>
      <c r="D1" s="454"/>
    </row>
    <row r="2" spans="1:4" ht="21" customHeight="1">
      <c r="A2" s="457" t="s">
        <v>243</v>
      </c>
      <c r="B2" s="458"/>
      <c r="C2" s="239"/>
      <c r="D2" s="455"/>
    </row>
    <row r="3" spans="1:4" ht="13.15" customHeight="1">
      <c r="A3" s="459"/>
      <c r="B3" s="460"/>
      <c r="C3" s="240"/>
      <c r="D3" s="456"/>
    </row>
    <row r="4" spans="1:4" ht="28.15" customHeight="1">
      <c r="A4" s="241" t="s">
        <v>54</v>
      </c>
      <c r="B4" s="241" t="s">
        <v>55</v>
      </c>
      <c r="C4" s="241"/>
      <c r="D4" s="242" t="s">
        <v>59</v>
      </c>
    </row>
    <row r="5" spans="1:4">
      <c r="A5" s="243">
        <v>1</v>
      </c>
      <c r="B5" s="244" t="s">
        <v>60</v>
      </c>
      <c r="C5" s="245"/>
      <c r="D5" s="246"/>
    </row>
    <row r="6" spans="1:4">
      <c r="A6" s="257" t="s">
        <v>17</v>
      </c>
      <c r="B6" s="258" t="s">
        <v>244</v>
      </c>
      <c r="C6" s="247" t="s">
        <v>17</v>
      </c>
      <c r="D6" s="246">
        <f>SUMIF(FINANCEIRO!$H$5:$H$97,C6,FINANCEIRO!$K$5:$K$97)</f>
        <v>-246501.50000000003</v>
      </c>
    </row>
    <row r="7" spans="1:4">
      <c r="A7" s="257" t="s">
        <v>20</v>
      </c>
      <c r="B7" s="258" t="s">
        <v>18</v>
      </c>
      <c r="C7" s="247" t="s">
        <v>20</v>
      </c>
      <c r="D7" s="246">
        <f>SUMIF(FINANCEIRO!$H$5:$H$97,C7,FINANCEIRO!$K$5:$K$97)</f>
        <v>0</v>
      </c>
    </row>
    <row r="8" spans="1:4">
      <c r="A8" s="257" t="s">
        <v>22</v>
      </c>
      <c r="B8" s="258" t="s">
        <v>4</v>
      </c>
      <c r="C8" s="247" t="s">
        <v>22</v>
      </c>
      <c r="D8" s="246">
        <f>SUMIF(FINANCEIRO!$H$5:$H$97,C8,FINANCEIRO!$K$5:$K$97)</f>
        <v>-7293.96</v>
      </c>
    </row>
    <row r="9" spans="1:4">
      <c r="A9" s="257" t="s">
        <v>23</v>
      </c>
      <c r="B9" s="258" t="s">
        <v>19</v>
      </c>
      <c r="C9" s="247" t="s">
        <v>23</v>
      </c>
      <c r="D9" s="246">
        <f>SUMIF(FINANCEIRO!$H$5:$H$97,C9,FINANCEIRO!$K$5:$K$97)</f>
        <v>-5458</v>
      </c>
    </row>
    <row r="10" spans="1:4">
      <c r="A10" s="257" t="s">
        <v>245</v>
      </c>
      <c r="B10" s="258" t="s">
        <v>246</v>
      </c>
      <c r="C10" s="247" t="s">
        <v>245</v>
      </c>
      <c r="D10" s="246">
        <f>SUMIF(FINANCEIRO!$H$5:$H$97,C10,FINANCEIRO!$K$5:$K$97)</f>
        <v>-51519.570000000007</v>
      </c>
    </row>
    <row r="11" spans="1:4">
      <c r="A11" s="257" t="s">
        <v>247</v>
      </c>
      <c r="B11" s="258" t="s">
        <v>248</v>
      </c>
      <c r="C11" s="247" t="s">
        <v>247</v>
      </c>
      <c r="D11" s="246">
        <f>SUMIF(FINANCEIRO!$H$5:$H$97,C11,FINANCEIRO!$K$5:$K$97)</f>
        <v>0</v>
      </c>
    </row>
    <row r="12" spans="1:4">
      <c r="A12" s="257" t="s">
        <v>249</v>
      </c>
      <c r="B12" s="258" t="s">
        <v>250</v>
      </c>
      <c r="C12" s="253" t="s">
        <v>249</v>
      </c>
      <c r="D12" s="246">
        <f>SUMIF(FINANCEIRO!$H$5:$H$97,C12,FINANCEIRO!$K$5:$K$97)</f>
        <v>0</v>
      </c>
    </row>
    <row r="13" spans="1:4">
      <c r="A13" s="257" t="s">
        <v>251</v>
      </c>
      <c r="B13" s="258" t="s">
        <v>21</v>
      </c>
      <c r="C13" s="247" t="s">
        <v>251</v>
      </c>
      <c r="D13" s="246">
        <f>SUMIF(FINANCEIRO!$H$5:$H$97,C13,FINANCEIRO!$K$5:$K$97)</f>
        <v>-13346.44</v>
      </c>
    </row>
    <row r="14" spans="1:4" s="208" customFormat="1">
      <c r="A14" s="257" t="s">
        <v>252</v>
      </c>
      <c r="B14" s="258" t="s">
        <v>289</v>
      </c>
      <c r="C14" s="247" t="s">
        <v>252</v>
      </c>
      <c r="D14" s="246">
        <f>SUMIF(FINANCEIRO!$H$5:$H$97,C14,FINANCEIRO!$K$5:$K$97)</f>
        <v>0</v>
      </c>
    </row>
    <row r="15" spans="1:4">
      <c r="A15" s="257" t="s">
        <v>290</v>
      </c>
      <c r="B15" s="258" t="s">
        <v>253</v>
      </c>
      <c r="C15" s="247" t="s">
        <v>290</v>
      </c>
      <c r="D15" s="246">
        <f>SUMIF(FINANCEIRO!$H$5:$H$97,C15,FINANCEIRO!$K$5:$K$97)</f>
        <v>0</v>
      </c>
    </row>
    <row r="16" spans="1:4">
      <c r="A16" s="248"/>
      <c r="B16" s="249" t="s">
        <v>254</v>
      </c>
      <c r="C16" s="249" t="s">
        <v>61</v>
      </c>
      <c r="D16" s="250">
        <f>SUMIF(FINANCEIRO!$H$5:$H$97,C16,FINANCEIRO!$K$5:$K$97)</f>
        <v>-324119.46999999991</v>
      </c>
    </row>
    <row r="17" spans="1:4">
      <c r="A17" s="243">
        <v>2</v>
      </c>
      <c r="B17" s="244" t="s">
        <v>255</v>
      </c>
      <c r="C17" s="244"/>
      <c r="D17" s="246"/>
    </row>
    <row r="18" spans="1:4" s="208" customFormat="1">
      <c r="A18" s="259" t="s">
        <v>24</v>
      </c>
      <c r="B18" s="260" t="s">
        <v>256</v>
      </c>
      <c r="C18" s="247" t="s">
        <v>24</v>
      </c>
      <c r="D18" s="246">
        <f>SUMIF(FINANCEIRO!$H$5:$H$97,C18,FINANCEIRO!$K$5:$K$97)</f>
        <v>-26855.83</v>
      </c>
    </row>
    <row r="19" spans="1:4" s="208" customFormat="1">
      <c r="A19" s="259" t="s">
        <v>25</v>
      </c>
      <c r="B19" s="260" t="s">
        <v>257</v>
      </c>
      <c r="C19" s="247" t="s">
        <v>25</v>
      </c>
      <c r="D19" s="246">
        <f>SUMIF(FINANCEIRO!$H$5:$H$97,C19,FINANCEIRO!$K$5:$K$97)</f>
        <v>-14653.81</v>
      </c>
    </row>
    <row r="20" spans="1:4" s="208" customFormat="1">
      <c r="A20" s="259" t="s">
        <v>26</v>
      </c>
      <c r="B20" s="260" t="s">
        <v>291</v>
      </c>
      <c r="C20" s="247" t="s">
        <v>26</v>
      </c>
      <c r="D20" s="246">
        <f>SUMIF(FINANCEIRO!$H$5:$H$97,C20,FINANCEIRO!$K$5:$K$97)</f>
        <v>0</v>
      </c>
    </row>
    <row r="21" spans="1:4" s="208" customFormat="1">
      <c r="A21" s="259" t="s">
        <v>292</v>
      </c>
      <c r="B21" s="260" t="s">
        <v>293</v>
      </c>
      <c r="C21" s="247" t="s">
        <v>292</v>
      </c>
      <c r="D21" s="246">
        <f>SUMIF(FINANCEIRO!$H$5:$H$97,C21,FINANCEIRO!$K$5:$K$97)</f>
        <v>-224</v>
      </c>
    </row>
    <row r="22" spans="1:4">
      <c r="A22" s="259" t="s">
        <v>294</v>
      </c>
      <c r="B22" s="260" t="s">
        <v>295</v>
      </c>
      <c r="C22" s="247" t="s">
        <v>294</v>
      </c>
      <c r="D22" s="246">
        <f>SUMIF(FINANCEIRO!$H$5:$H$97,C22,FINANCEIRO!$K$5:$K$97)</f>
        <v>0</v>
      </c>
    </row>
    <row r="23" spans="1:4">
      <c r="A23" s="259" t="s">
        <v>296</v>
      </c>
      <c r="B23" s="260" t="s">
        <v>297</v>
      </c>
      <c r="C23" s="247" t="s">
        <v>296</v>
      </c>
      <c r="D23" s="246">
        <f>SUMIF(FINANCEIRO!$H$5:$H$97,C23,FINANCEIRO!$K$5:$K$97)</f>
        <v>-854.75</v>
      </c>
    </row>
    <row r="24" spans="1:4">
      <c r="A24" s="259" t="s">
        <v>298</v>
      </c>
      <c r="B24" s="260" t="s">
        <v>253</v>
      </c>
      <c r="C24" s="247" t="s">
        <v>298</v>
      </c>
      <c r="D24" s="246">
        <f>SUMIF(FINANCEIRO!$H$5:$H$97,C24,FINANCEIRO!$K$5:$K$97)</f>
        <v>-1595</v>
      </c>
    </row>
    <row r="25" spans="1:4">
      <c r="A25" s="248"/>
      <c r="B25" s="249" t="s">
        <v>258</v>
      </c>
      <c r="C25" s="249" t="s">
        <v>62</v>
      </c>
      <c r="D25" s="250">
        <f>SUMIF(FINANCEIRO!$H$5:$H$97,C25,FINANCEIRO!$K$5:$K$97)</f>
        <v>-44183.39</v>
      </c>
    </row>
    <row r="26" spans="1:4">
      <c r="A26" s="243">
        <v>3</v>
      </c>
      <c r="B26" s="244" t="s">
        <v>259</v>
      </c>
      <c r="C26" s="244"/>
      <c r="D26" s="246"/>
    </row>
    <row r="27" spans="1:4">
      <c r="A27" s="261" t="s">
        <v>27</v>
      </c>
      <c r="B27" s="263" t="s">
        <v>260</v>
      </c>
      <c r="C27" s="247" t="s">
        <v>27</v>
      </c>
      <c r="D27" s="246">
        <f>SUMIF(FINANCEIRO!$H$5:$H$97,C27,FINANCEIRO!$K$5:$K$97)</f>
        <v>-16043.9</v>
      </c>
    </row>
    <row r="28" spans="1:4">
      <c r="A28" s="261" t="s">
        <v>28</v>
      </c>
      <c r="B28" s="263" t="s">
        <v>261</v>
      </c>
      <c r="C28" s="247" t="s">
        <v>28</v>
      </c>
      <c r="D28" s="246">
        <f>SUMIF(FINANCEIRO!$H$5:$H$97,C28,FINANCEIRO!$K$5:$K$97)</f>
        <v>0</v>
      </c>
    </row>
    <row r="29" spans="1:4">
      <c r="A29" s="261" t="s">
        <v>29</v>
      </c>
      <c r="B29" s="263" t="s">
        <v>227</v>
      </c>
      <c r="C29" s="247" t="s">
        <v>29</v>
      </c>
      <c r="D29" s="246">
        <f>SUMIF(FINANCEIRO!$H$5:$H$97,C29,FINANCEIRO!$K$5:$K$97)</f>
        <v>0</v>
      </c>
    </row>
    <row r="30" spans="1:4">
      <c r="A30" s="261" t="s">
        <v>30</v>
      </c>
      <c r="B30" s="263" t="s">
        <v>36</v>
      </c>
      <c r="C30" s="247" t="s">
        <v>30</v>
      </c>
      <c r="D30" s="246">
        <f>SUMIF(FINANCEIRO!$H$5:$H$97,C30,FINANCEIRO!$K$5:$K$97)</f>
        <v>0</v>
      </c>
    </row>
    <row r="31" spans="1:4">
      <c r="A31" s="261" t="s">
        <v>31</v>
      </c>
      <c r="B31" s="263" t="s">
        <v>299</v>
      </c>
      <c r="C31" s="247" t="s">
        <v>31</v>
      </c>
      <c r="D31" s="246">
        <f>SUMIF(FINANCEIRO!$H$5:$H$97,C31,FINANCEIRO!$K$5:$K$97)</f>
        <v>0</v>
      </c>
    </row>
    <row r="32" spans="1:4">
      <c r="A32" s="261" t="s">
        <v>32</v>
      </c>
      <c r="B32" s="263" t="s">
        <v>300</v>
      </c>
      <c r="C32" s="247" t="s">
        <v>32</v>
      </c>
      <c r="D32" s="246">
        <f>SUMIF(FINANCEIRO!$H$5:$H$97,C32,FINANCEIRO!$K$5:$K$97)</f>
        <v>-47732.480000000003</v>
      </c>
    </row>
    <row r="33" spans="1:4" s="208" customFormat="1">
      <c r="A33" s="261" t="s">
        <v>33</v>
      </c>
      <c r="B33" s="263" t="s">
        <v>262</v>
      </c>
      <c r="C33" s="247" t="s">
        <v>33</v>
      </c>
      <c r="D33" s="246">
        <f>SUMIF(FINANCEIRO!$H$5:$H$97,C33,FINANCEIRO!$K$5:$K$97)</f>
        <v>0</v>
      </c>
    </row>
    <row r="34" spans="1:4" s="208" customFormat="1">
      <c r="A34" s="261" t="s">
        <v>34</v>
      </c>
      <c r="B34" s="263" t="s">
        <v>263</v>
      </c>
      <c r="C34" s="247" t="s">
        <v>34</v>
      </c>
      <c r="D34" s="246">
        <f>SUMIF(FINANCEIRO!$H$5:$H$97,C34,FINANCEIRO!$K$5:$K$97)</f>
        <v>0</v>
      </c>
    </row>
    <row r="35" spans="1:4" s="208" customFormat="1">
      <c r="A35" s="261" t="s">
        <v>35</v>
      </c>
      <c r="B35" s="263" t="s">
        <v>301</v>
      </c>
      <c r="C35" s="247" t="s">
        <v>35</v>
      </c>
      <c r="D35" s="246">
        <f>SUMIF(FINANCEIRO!$H$5:$H$97,C35,FINANCEIRO!$K$5:$K$97)</f>
        <v>-8700</v>
      </c>
    </row>
    <row r="36" spans="1:4" s="208" customFormat="1">
      <c r="A36" s="261" t="s">
        <v>37</v>
      </c>
      <c r="B36" s="263" t="s">
        <v>302</v>
      </c>
      <c r="C36" s="247" t="s">
        <v>37</v>
      </c>
      <c r="D36" s="246">
        <f>SUMIF(FINANCEIRO!$H$5:$H$97,C36,FINANCEIRO!$K$5:$K$97)</f>
        <v>0</v>
      </c>
    </row>
    <row r="37" spans="1:4" s="208" customFormat="1">
      <c r="A37" s="261" t="s">
        <v>265</v>
      </c>
      <c r="B37" s="263" t="s">
        <v>303</v>
      </c>
      <c r="C37" s="247" t="s">
        <v>265</v>
      </c>
      <c r="D37" s="246">
        <f>SUMIF(FINANCEIRO!$H$5:$H$97,C37,FINANCEIRO!$K$5:$K$97)</f>
        <v>0</v>
      </c>
    </row>
    <row r="38" spans="1:4" s="208" customFormat="1">
      <c r="A38" s="261" t="s">
        <v>267</v>
      </c>
      <c r="B38" s="263" t="s">
        <v>264</v>
      </c>
      <c r="C38" s="247" t="s">
        <v>267</v>
      </c>
      <c r="D38" s="246">
        <f>SUMIF(FINANCEIRO!$H$5:$H$97,C38,FINANCEIRO!$K$5:$K$97)</f>
        <v>0</v>
      </c>
    </row>
    <row r="39" spans="1:4" s="208" customFormat="1">
      <c r="A39" s="261" t="s">
        <v>38</v>
      </c>
      <c r="B39" s="263" t="s">
        <v>46</v>
      </c>
      <c r="C39" s="247" t="s">
        <v>38</v>
      </c>
      <c r="D39" s="246">
        <f>SUMIF(FINANCEIRO!$H$5:$H$97,C39,FINANCEIRO!$K$5:$K$97)</f>
        <v>-1022.84</v>
      </c>
    </row>
    <row r="40" spans="1:4" s="208" customFormat="1">
      <c r="A40" s="261" t="s">
        <v>269</v>
      </c>
      <c r="B40" s="263" t="s">
        <v>266</v>
      </c>
      <c r="C40" s="247" t="s">
        <v>269</v>
      </c>
      <c r="D40" s="246">
        <f>SUMIF(FINANCEIRO!$H$5:$H$97,C40,FINANCEIRO!$K$5:$K$97)</f>
        <v>0</v>
      </c>
    </row>
    <row r="41" spans="1:4" s="208" customFormat="1">
      <c r="A41" s="261" t="s">
        <v>40</v>
      </c>
      <c r="B41" s="263" t="s">
        <v>268</v>
      </c>
      <c r="C41" s="247" t="s">
        <v>40</v>
      </c>
      <c r="D41" s="246">
        <f>SUMIF(FINANCEIRO!$H$5:$H$97,C41,FINANCEIRO!$K$5:$K$97)</f>
        <v>-610</v>
      </c>
    </row>
    <row r="42" spans="1:4" s="208" customFormat="1">
      <c r="A42" s="261" t="s">
        <v>41</v>
      </c>
      <c r="B42" s="263" t="s">
        <v>304</v>
      </c>
      <c r="C42" s="247" t="s">
        <v>41</v>
      </c>
      <c r="D42" s="246">
        <f>SUMIF(FINANCEIRO!$H$5:$H$97,C42,FINANCEIRO!$K$5:$K$97)</f>
        <v>0</v>
      </c>
    </row>
    <row r="43" spans="1:4" s="208" customFormat="1">
      <c r="A43" s="261" t="s">
        <v>42</v>
      </c>
      <c r="B43" s="263" t="s">
        <v>305</v>
      </c>
      <c r="C43" s="247" t="s">
        <v>42</v>
      </c>
      <c r="D43" s="246">
        <f>SUMIF(FINANCEIRO!$H$5:$H$97,C43,FINANCEIRO!$K$5:$K$97)</f>
        <v>0</v>
      </c>
    </row>
    <row r="44" spans="1:4" s="208" customFormat="1">
      <c r="A44" s="261" t="s">
        <v>45</v>
      </c>
      <c r="B44" s="263" t="s">
        <v>53</v>
      </c>
      <c r="C44" s="247" t="s">
        <v>45</v>
      </c>
      <c r="D44" s="246">
        <f>SUMIF(FINANCEIRO!$H$5:$H$97,C44,FINANCEIRO!$K$5:$K$97)</f>
        <v>0</v>
      </c>
    </row>
    <row r="45" spans="1:4">
      <c r="A45" s="261" t="s">
        <v>306</v>
      </c>
      <c r="B45" s="263" t="s">
        <v>39</v>
      </c>
      <c r="C45" s="247" t="s">
        <v>306</v>
      </c>
      <c r="D45" s="246">
        <f>SUMIF(FINANCEIRO!$H$5:$H$97,C45,FINANCEIRO!$K$5:$K$97)</f>
        <v>0</v>
      </c>
    </row>
    <row r="46" spans="1:4">
      <c r="A46" s="261" t="s">
        <v>307</v>
      </c>
      <c r="B46" s="263" t="s">
        <v>271</v>
      </c>
      <c r="C46" s="247" t="s">
        <v>307</v>
      </c>
      <c r="D46" s="246">
        <f>SUMIF(FINANCEIRO!$H$5:$H$97,C46,FINANCEIRO!$K$5:$K$97)</f>
        <v>0</v>
      </c>
    </row>
    <row r="47" spans="1:4" s="208" customFormat="1">
      <c r="A47" s="261" t="s">
        <v>308</v>
      </c>
      <c r="B47" s="263" t="s">
        <v>309</v>
      </c>
      <c r="C47" s="247" t="s">
        <v>308</v>
      </c>
      <c r="D47" s="246">
        <f>SUMIF(FINANCEIRO!$H$5:$H$97,C47,FINANCEIRO!$K$5:$K$97)</f>
        <v>-294558.71999999997</v>
      </c>
    </row>
    <row r="48" spans="1:4" s="208" customFormat="1">
      <c r="A48" s="261" t="s">
        <v>310</v>
      </c>
      <c r="B48" s="263" t="s">
        <v>311</v>
      </c>
      <c r="C48" s="247" t="s">
        <v>310</v>
      </c>
      <c r="D48" s="246">
        <f>SUMIF(FINANCEIRO!$H$5:$H$97,C48,FINANCEIRO!$K$5:$K$97)</f>
        <v>0</v>
      </c>
    </row>
    <row r="49" spans="1:4" s="208" customFormat="1">
      <c r="A49" s="261" t="s">
        <v>312</v>
      </c>
      <c r="B49" s="263" t="s">
        <v>313</v>
      </c>
      <c r="C49" s="247" t="s">
        <v>312</v>
      </c>
      <c r="D49" s="246">
        <f>SUMIF(FINANCEIRO!$H$5:$H$97,C49,FINANCEIRO!$K$5:$K$97)</f>
        <v>-3660</v>
      </c>
    </row>
    <row r="50" spans="1:4" s="208" customFormat="1">
      <c r="A50" s="261" t="s">
        <v>314</v>
      </c>
      <c r="B50" s="263" t="s">
        <v>315</v>
      </c>
      <c r="C50" s="261" t="s">
        <v>314</v>
      </c>
      <c r="D50" s="246">
        <f>SUMIF(FINANCEIRO!$H$5:$H$97,C50,FINANCEIRO!$K$5:$K$97)</f>
        <v>0</v>
      </c>
    </row>
    <row r="51" spans="1:4" s="208" customFormat="1">
      <c r="A51" s="261" t="s">
        <v>316</v>
      </c>
      <c r="B51" s="263" t="s">
        <v>270</v>
      </c>
      <c r="C51" s="261" t="s">
        <v>316</v>
      </c>
      <c r="D51" s="246">
        <f>SUMIF(FINANCEIRO!$H$5:$H$97,C51,FINANCEIRO!$K$5:$K$97)</f>
        <v>0</v>
      </c>
    </row>
    <row r="52" spans="1:4" s="208" customFormat="1">
      <c r="A52" s="261" t="s">
        <v>317</v>
      </c>
      <c r="B52" s="262" t="s">
        <v>318</v>
      </c>
      <c r="C52" s="261" t="s">
        <v>317</v>
      </c>
      <c r="D52" s="246">
        <f>SUMIF(FINANCEIRO!$H$5:$H$97,C52,FINANCEIRO!$K$5:$K$97)</f>
        <v>0</v>
      </c>
    </row>
    <row r="53" spans="1:4" s="208" customFormat="1">
      <c r="A53" s="261" t="s">
        <v>319</v>
      </c>
      <c r="B53" s="263" t="s">
        <v>320</v>
      </c>
      <c r="C53" s="261" t="s">
        <v>319</v>
      </c>
      <c r="D53" s="246">
        <f>SUMIF(FINANCEIRO!$H$5:$H$97,C53,FINANCEIRO!$K$5:$K$97)</f>
        <v>0</v>
      </c>
    </row>
    <row r="54" spans="1:4">
      <c r="A54" s="261" t="s">
        <v>321</v>
      </c>
      <c r="B54" s="263" t="s">
        <v>322</v>
      </c>
      <c r="C54" s="261" t="s">
        <v>321</v>
      </c>
      <c r="D54" s="246">
        <f>SUMIF(FINANCEIRO!$H$5:$H$97,C54,FINANCEIRO!$K$5:$K$97)</f>
        <v>-16717.07</v>
      </c>
    </row>
    <row r="55" spans="1:4">
      <c r="A55" s="261" t="s">
        <v>323</v>
      </c>
      <c r="B55" s="263" t="s">
        <v>324</v>
      </c>
      <c r="C55" s="261" t="s">
        <v>323</v>
      </c>
      <c r="D55" s="246">
        <f>SUMIF(FINANCEIRO!$H$5:$H$97,C55,FINANCEIRO!$K$5:$K$97)</f>
        <v>0</v>
      </c>
    </row>
    <row r="56" spans="1:4">
      <c r="A56" s="261" t="s">
        <v>325</v>
      </c>
      <c r="B56" s="263" t="s">
        <v>326</v>
      </c>
      <c r="C56" s="261" t="s">
        <v>325</v>
      </c>
      <c r="D56" s="246">
        <f>SUMIF(FINANCEIRO!$H$5:$H$97,C56,FINANCEIRO!$K$5:$K$97)</f>
        <v>-4365.0300000000007</v>
      </c>
    </row>
    <row r="57" spans="1:4">
      <c r="A57" s="261" t="s">
        <v>327</v>
      </c>
      <c r="B57" s="266" t="s">
        <v>226</v>
      </c>
      <c r="C57" s="267" t="s">
        <v>327</v>
      </c>
      <c r="D57" s="246">
        <f>SUMIF(FINANCEIRO!$H$5:$H$97,C57,FINANCEIRO!$K$5:$K$97)</f>
        <v>-1807.23</v>
      </c>
    </row>
    <row r="58" spans="1:4" s="208" customFormat="1">
      <c r="A58" s="261" t="s">
        <v>328</v>
      </c>
      <c r="B58" s="266" t="s">
        <v>1225</v>
      </c>
      <c r="C58" s="267" t="s">
        <v>328</v>
      </c>
      <c r="D58" s="246">
        <f>SUMIF(FINANCEIRO!$H$5:$H$97,C58,FINANCEIRO!$K$5:$K$97)</f>
        <v>0</v>
      </c>
    </row>
    <row r="59" spans="1:4" s="208" customFormat="1">
      <c r="A59" s="261" t="s">
        <v>1227</v>
      </c>
      <c r="B59" s="266" t="s">
        <v>1226</v>
      </c>
      <c r="C59" s="267" t="s">
        <v>1227</v>
      </c>
      <c r="D59" s="246">
        <f>SUMIF(FINANCEIRO!$H$5:$H$97,C59,FINANCEIRO!$K$5:$K$97)</f>
        <v>-8380</v>
      </c>
    </row>
    <row r="60" spans="1:4" s="208" customFormat="1">
      <c r="A60" s="261" t="s">
        <v>1229</v>
      </c>
      <c r="B60" s="266" t="s">
        <v>1228</v>
      </c>
      <c r="C60" s="267" t="s">
        <v>1229</v>
      </c>
      <c r="D60" s="246">
        <f>SUMIF(FINANCEIRO!$H$5:$H$97,C60,FINANCEIRO!$K$5:$K$97)</f>
        <v>0</v>
      </c>
    </row>
    <row r="61" spans="1:4" s="208" customFormat="1">
      <c r="A61" s="261" t="s">
        <v>1231</v>
      </c>
      <c r="B61" s="266" t="s">
        <v>1230</v>
      </c>
      <c r="C61" s="267" t="s">
        <v>1231</v>
      </c>
      <c r="D61" s="246">
        <f>SUMIF(FINANCEIRO!$H$5:$H$97,C61,FINANCEIRO!$K$5:$K$97)</f>
        <v>0</v>
      </c>
    </row>
    <row r="62" spans="1:4" s="208" customFormat="1">
      <c r="A62" s="261" t="s">
        <v>1233</v>
      </c>
      <c r="B62" s="266" t="s">
        <v>1232</v>
      </c>
      <c r="C62" s="267" t="s">
        <v>1233</v>
      </c>
      <c r="D62" s="246">
        <f>SUMIF(FINANCEIRO!$H$5:$H$97,C62,FINANCEIRO!$K$5:$K$97)</f>
        <v>0</v>
      </c>
    </row>
    <row r="63" spans="1:4" s="208" customFormat="1">
      <c r="A63" s="261" t="s">
        <v>1235</v>
      </c>
      <c r="B63" s="266" t="s">
        <v>1234</v>
      </c>
      <c r="C63" s="267" t="s">
        <v>1235</v>
      </c>
      <c r="D63" s="246">
        <f>SUMIF(FINANCEIRO!$H$5:$H$97,C63,FINANCEIRO!$K$5:$K$97)</f>
        <v>0</v>
      </c>
    </row>
    <row r="64" spans="1:4" s="208" customFormat="1">
      <c r="A64" s="261" t="s">
        <v>1237</v>
      </c>
      <c r="B64" s="266" t="s">
        <v>1236</v>
      </c>
      <c r="C64" s="267" t="s">
        <v>1237</v>
      </c>
      <c r="D64" s="246">
        <f>SUMIF(FINANCEIRO!$H$5:$H$97,C64,FINANCEIRO!$K$5:$K$97)</f>
        <v>0</v>
      </c>
    </row>
    <row r="65" spans="1:4" s="208" customFormat="1">
      <c r="A65" s="261" t="s">
        <v>1239</v>
      </c>
      <c r="B65" s="266" t="s">
        <v>1238</v>
      </c>
      <c r="C65" s="267" t="s">
        <v>1239</v>
      </c>
      <c r="D65" s="246">
        <f>SUMIF(FINANCEIRO!$H$5:$H$97,C65,FINANCEIRO!$K$5:$K$97)</f>
        <v>0</v>
      </c>
    </row>
    <row r="66" spans="1:4" s="208" customFormat="1">
      <c r="A66" s="261" t="s">
        <v>1241</v>
      </c>
      <c r="B66" s="266" t="s">
        <v>1240</v>
      </c>
      <c r="C66" s="267" t="s">
        <v>1241</v>
      </c>
      <c r="D66" s="246">
        <f>SUMIF(FINANCEIRO!$H$5:$H$97,C66,FINANCEIRO!$K$5:$K$97)</f>
        <v>0</v>
      </c>
    </row>
    <row r="67" spans="1:4" s="208" customFormat="1">
      <c r="A67" s="261" t="s">
        <v>1243</v>
      </c>
      <c r="B67" s="266" t="s">
        <v>1242</v>
      </c>
      <c r="C67" s="267" t="s">
        <v>1243</v>
      </c>
      <c r="D67" s="246">
        <f>SUMIF(FINANCEIRO!$H$5:$H$97,C67,FINANCEIRO!$K$5:$K$97)</f>
        <v>-4223.25</v>
      </c>
    </row>
    <row r="68" spans="1:4" s="208" customFormat="1">
      <c r="A68" s="261" t="s">
        <v>1245</v>
      </c>
      <c r="B68" s="266" t="s">
        <v>1244</v>
      </c>
      <c r="C68" s="267" t="s">
        <v>1245</v>
      </c>
      <c r="D68" s="246">
        <f>SUMIF(FINANCEIRO!$H$5:$H$97,C68,FINANCEIRO!$K$5:$K$97)</f>
        <v>-1321.5</v>
      </c>
    </row>
    <row r="69" spans="1:4" s="208" customFormat="1">
      <c r="A69" s="261" t="s">
        <v>1247</v>
      </c>
      <c r="B69" s="266" t="s">
        <v>1246</v>
      </c>
      <c r="C69" s="267" t="s">
        <v>1247</v>
      </c>
      <c r="D69" s="246">
        <f>SUMIF(FINANCEIRO!$H$5:$H$97,C69,FINANCEIRO!$K$5:$K$97)</f>
        <v>0</v>
      </c>
    </row>
    <row r="70" spans="1:4" s="208" customFormat="1">
      <c r="A70" s="261" t="s">
        <v>1248</v>
      </c>
      <c r="B70" s="263" t="s">
        <v>253</v>
      </c>
      <c r="C70" s="267" t="s">
        <v>1248</v>
      </c>
      <c r="D70" s="246">
        <f>SUMIF(FINANCEIRO!$H$5:$H$97,C70,FINANCEIRO!$K$5:$K$97)</f>
        <v>0</v>
      </c>
    </row>
    <row r="71" spans="1:4">
      <c r="A71" s="248"/>
      <c r="B71" s="249" t="s">
        <v>272</v>
      </c>
      <c r="C71" s="249" t="s">
        <v>63</v>
      </c>
      <c r="D71" s="250">
        <f>SUMIF(FINANCEIRO!$H$5:$H$97,C71,FINANCEIRO!$K$5:$K$97)</f>
        <v>-409142.02</v>
      </c>
    </row>
    <row r="72" spans="1:4">
      <c r="A72" s="243">
        <v>4</v>
      </c>
      <c r="B72" s="244" t="s">
        <v>273</v>
      </c>
      <c r="C72" s="244"/>
      <c r="D72" s="246"/>
    </row>
    <row r="73" spans="1:4">
      <c r="A73" s="264" t="s">
        <v>47</v>
      </c>
      <c r="B73" s="265" t="s">
        <v>274</v>
      </c>
      <c r="C73" s="264" t="s">
        <v>47</v>
      </c>
      <c r="D73" s="246">
        <f>SUMIF(FINANCEIRO!$H$5:$H$97,C73,FINANCEIRO!$K$5:$K$97)</f>
        <v>-5000</v>
      </c>
    </row>
    <row r="74" spans="1:4">
      <c r="A74" s="264" t="s">
        <v>48</v>
      </c>
      <c r="B74" s="265" t="s">
        <v>275</v>
      </c>
      <c r="C74" s="264" t="s">
        <v>48</v>
      </c>
      <c r="D74" s="246">
        <f>SUMIF(FINANCEIRO!$H$5:$H$97,C74,FINANCEIRO!$K$5:$K$97)</f>
        <v>0</v>
      </c>
    </row>
    <row r="75" spans="1:4">
      <c r="A75" s="264" t="s">
        <v>49</v>
      </c>
      <c r="B75" s="265" t="s">
        <v>276</v>
      </c>
      <c r="C75" s="264" t="s">
        <v>49</v>
      </c>
      <c r="D75" s="246">
        <f>SUMIF(FINANCEIRO!$H$5:$H$97,C75,FINANCEIRO!$K$5:$K$97)</f>
        <v>0</v>
      </c>
    </row>
    <row r="76" spans="1:4">
      <c r="A76" s="264" t="s">
        <v>50</v>
      </c>
      <c r="B76" s="265" t="s">
        <v>277</v>
      </c>
      <c r="C76" s="264" t="s">
        <v>50</v>
      </c>
      <c r="D76" s="246">
        <f>SUMIF(FINANCEIRO!$H$5:$H$97,C76,FINANCEIRO!$K$5:$K$97)</f>
        <v>-2300</v>
      </c>
    </row>
    <row r="77" spans="1:4" s="208" customFormat="1">
      <c r="A77" s="264" t="s">
        <v>51</v>
      </c>
      <c r="B77" s="265" t="s">
        <v>278</v>
      </c>
      <c r="C77" s="264" t="s">
        <v>51</v>
      </c>
      <c r="D77" s="246">
        <f>SUMIF(FINANCEIRO!$H$5:$H$97,C77,FINANCEIRO!$K$5:$K$97)</f>
        <v>0</v>
      </c>
    </row>
    <row r="78" spans="1:4" s="208" customFormat="1">
      <c r="A78" s="264" t="s">
        <v>52</v>
      </c>
      <c r="B78" s="265" t="s">
        <v>279</v>
      </c>
      <c r="C78" s="264" t="s">
        <v>52</v>
      </c>
      <c r="D78" s="246">
        <f>SUMIF(FINANCEIRO!$H$5:$H$97,C78,FINANCEIRO!$K$5:$K$97)</f>
        <v>0</v>
      </c>
    </row>
    <row r="79" spans="1:4">
      <c r="A79" s="264" t="s">
        <v>280</v>
      </c>
      <c r="B79" s="265" t="s">
        <v>329</v>
      </c>
      <c r="C79" s="264" t="s">
        <v>280</v>
      </c>
      <c r="D79" s="246">
        <f>SUMIF(FINANCEIRO!$H$5:$H$97,C79,FINANCEIRO!$K$5:$K$97)</f>
        <v>-1107.4199999999998</v>
      </c>
    </row>
    <row r="80" spans="1:4">
      <c r="A80" s="264" t="s">
        <v>330</v>
      </c>
      <c r="B80" s="265" t="s">
        <v>331</v>
      </c>
      <c r="C80" s="264" t="s">
        <v>330</v>
      </c>
      <c r="D80" s="246">
        <f>SUMIF(FINANCEIRO!$H$5:$H$97,C80,FINANCEIRO!$K$5:$K$97)</f>
        <v>-38822.49</v>
      </c>
    </row>
    <row r="81" spans="1:4">
      <c r="A81" s="264" t="s">
        <v>332</v>
      </c>
      <c r="B81" s="265" t="s">
        <v>253</v>
      </c>
      <c r="C81" s="264" t="s">
        <v>332</v>
      </c>
      <c r="D81" s="246">
        <f>SUMIF(FINANCEIRO!$H$5:$H$97,C81,FINANCEIRO!$K$5:$K$97)</f>
        <v>-257.58</v>
      </c>
    </row>
    <row r="82" spans="1:4">
      <c r="A82" s="248"/>
      <c r="B82" s="249" t="s">
        <v>281</v>
      </c>
      <c r="C82" s="249" t="s">
        <v>64</v>
      </c>
      <c r="D82" s="250">
        <f>SUMIF(FINANCEIRO!$H$5:$H$97,C82,FINANCEIRO!$K$5:$K$97)</f>
        <v>-49228.25</v>
      </c>
    </row>
    <row r="83" spans="1:4">
      <c r="A83" s="248" t="s">
        <v>8</v>
      </c>
      <c r="B83" s="249" t="s">
        <v>282</v>
      </c>
      <c r="C83" s="249"/>
      <c r="D83" s="250">
        <f>D82+D71+D25+D16</f>
        <v>-826673.12999999989</v>
      </c>
    </row>
    <row r="84" spans="1:4">
      <c r="A84" s="248" t="s">
        <v>43</v>
      </c>
      <c r="B84" s="249" t="s">
        <v>44</v>
      </c>
      <c r="C84" s="249"/>
      <c r="D84" s="250">
        <f>SUMIF(FINANCEIRO!$H$5:$H$97,C84,FINANCEIRO!$K$5:$K$97)</f>
        <v>0</v>
      </c>
    </row>
    <row r="85" spans="1:4">
      <c r="A85" s="461" t="s">
        <v>283</v>
      </c>
      <c r="B85" s="462"/>
      <c r="C85" s="462"/>
      <c r="D85" s="463"/>
    </row>
    <row r="86" spans="1:4">
      <c r="A86" s="449" t="s">
        <v>284</v>
      </c>
      <c r="B86" s="450"/>
      <c r="C86" s="450"/>
      <c r="D86" s="451"/>
    </row>
    <row r="87" spans="1:4">
      <c r="A87" s="449" t="s">
        <v>285</v>
      </c>
      <c r="B87" s="450"/>
      <c r="C87" s="450"/>
      <c r="D87" s="451"/>
    </row>
  </sheetData>
  <mergeCells count="7">
    <mergeCell ref="A87:D87"/>
    <mergeCell ref="A1:B1"/>
    <mergeCell ref="D1:D3"/>
    <mergeCell ref="A2:B2"/>
    <mergeCell ref="A3:B3"/>
    <mergeCell ref="A85:D85"/>
    <mergeCell ref="A86:D86"/>
  </mergeCells>
  <phoneticPr fontId="10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7" zoomScale="130" zoomScaleNormal="130" workbookViewId="0">
      <selection activeCell="B28" sqref="B28"/>
    </sheetView>
  </sheetViews>
  <sheetFormatPr defaultRowHeight="15"/>
  <cols>
    <col min="1" max="1" width="55.28515625" customWidth="1"/>
    <col min="2" max="2" width="38.140625" customWidth="1"/>
  </cols>
  <sheetData>
    <row r="1" spans="1:2">
      <c r="A1" s="178" t="str">
        <f>INICIO!A5</f>
        <v>UNIDADE: P. S. MIRACATU/SP E SEDE ADM. MIRACATU/SP</v>
      </c>
      <c r="B1" s="37" t="str">
        <f>INICIO!A6</f>
        <v>MÊS: 05/2024</v>
      </c>
    </row>
    <row r="2" spans="1:2">
      <c r="A2" s="464" t="str">
        <f>INICIO!A4</f>
        <v>OS: INSTITUTO DIVA ALVES DO BRASIL - IDAB</v>
      </c>
      <c r="B2" s="465"/>
    </row>
    <row r="3" spans="1:2">
      <c r="A3" s="466" t="s">
        <v>65</v>
      </c>
      <c r="B3" s="467"/>
    </row>
    <row r="4" spans="1:2">
      <c r="A4" s="468"/>
      <c r="B4" s="469"/>
    </row>
    <row r="5" spans="1:2" ht="15.75">
      <c r="A5" s="470" t="s">
        <v>66</v>
      </c>
      <c r="B5" s="471"/>
    </row>
    <row r="6" spans="1:2">
      <c r="A6" s="14" t="s">
        <v>67</v>
      </c>
      <c r="B6" s="15">
        <f>FINANCEIRO!L3</f>
        <v>0</v>
      </c>
    </row>
    <row r="7" spans="1:2">
      <c r="A7" s="16" t="s">
        <v>68</v>
      </c>
      <c r="B7" s="17"/>
    </row>
    <row r="8" spans="1:2" ht="15.75">
      <c r="A8" s="18" t="s">
        <v>69</v>
      </c>
      <c r="B8" s="19" t="e">
        <f>SUMIF([2]Balancete!$E$9:$E$268,"3.1.10.1",[2]Balancete!$X$9:$X$268)-SUMIF([2]Balancete!$E$9:$E$268,"3.1.10.1",[2]Balancete!$AB$9:$AB$268)</f>
        <v>#VALUE!</v>
      </c>
    </row>
    <row r="9" spans="1:2" ht="15.75">
      <c r="A9" s="20" t="s">
        <v>70</v>
      </c>
      <c r="B9" s="21">
        <v>0</v>
      </c>
    </row>
    <row r="10" spans="1:2" ht="15.75">
      <c r="A10" s="18" t="s">
        <v>71</v>
      </c>
      <c r="B10" s="19">
        <v>0</v>
      </c>
    </row>
    <row r="11" spans="1:2" ht="15.75">
      <c r="A11" s="20" t="s">
        <v>72</v>
      </c>
      <c r="B11" s="21">
        <v>0</v>
      </c>
    </row>
    <row r="12" spans="1:2">
      <c r="A12" s="22" t="s">
        <v>73</v>
      </c>
      <c r="B12" s="23">
        <v>0</v>
      </c>
    </row>
    <row r="13" spans="1:2" ht="15.75">
      <c r="A13" s="18" t="s">
        <v>74</v>
      </c>
      <c r="B13" s="19" t="e">
        <f>SUMIF([2]Balancete!$E$9:$E$268,"3.1.30.1",[2]Balancete!$X$9:$X$268)-SUMIF([2]Balancete!$E$9:$E$268,"3.1.30.1",[2]Balancete!$AB$9:$AB$268)</f>
        <v>#VALUE!</v>
      </c>
    </row>
    <row r="14" spans="1:2" ht="15.75">
      <c r="A14" s="20" t="s">
        <v>75</v>
      </c>
      <c r="B14" s="21">
        <v>0</v>
      </c>
    </row>
    <row r="15" spans="1:2" ht="15.75">
      <c r="A15" s="18" t="s">
        <v>76</v>
      </c>
      <c r="B15" s="19">
        <v>0</v>
      </c>
    </row>
    <row r="16" spans="1:2" ht="15.75">
      <c r="A16" s="20" t="s">
        <v>77</v>
      </c>
      <c r="B16" s="21"/>
    </row>
    <row r="17" spans="1:2">
      <c r="A17" s="22" t="s">
        <v>78</v>
      </c>
      <c r="B17" s="23">
        <v>0</v>
      </c>
    </row>
    <row r="18" spans="1:2">
      <c r="A18" s="14" t="s">
        <v>79</v>
      </c>
      <c r="B18" s="24">
        <f>B12+B17</f>
        <v>0</v>
      </c>
    </row>
    <row r="19" spans="1:2">
      <c r="A19" s="25" t="s">
        <v>80</v>
      </c>
      <c r="B19" s="26"/>
    </row>
    <row r="20" spans="1:2" ht="15.75">
      <c r="A20" s="18" t="s">
        <v>81</v>
      </c>
      <c r="B20" s="32" t="e">
        <f>SUMIF([2]Balancete!$E$9:$E$268,"4.1.10.1",[2]Balancete!$X$9:$X$268)-SUMIF([2]Balancete!$E$9:$E$268,"4.1.10.1",[2]Balancete!$AB$9:$AB$268)</f>
        <v>#VALUE!</v>
      </c>
    </row>
    <row r="21" spans="1:2" ht="15.75">
      <c r="A21" s="20" t="s">
        <v>82</v>
      </c>
      <c r="B21" s="33" t="e">
        <f>SUMIF([2]Balancete!$E$9:$E$268,"4.1.10.4",[2]Balancete!$X$9:$X$268)-SUMIF([2]Balancete!$E$9:$E$268,"4.1.10.4",[2]Balancete!$AB$9:$AB$268)</f>
        <v>#VALUE!</v>
      </c>
    </row>
    <row r="22" spans="1:2" ht="15.75">
      <c r="A22" s="18" t="s">
        <v>83</v>
      </c>
      <c r="B22" s="34" t="e">
        <f>SUMIF([2]Balancete!$E$9:$E$268,"4.1.10.3",[2]Balancete!$X$9:$X$268)-SUMIF([2]Balancete!$E$9:$E$268,"4.1.10.3",[2]Balancete!$AB$9:$AB$268)</f>
        <v>#VALUE!</v>
      </c>
    </row>
    <row r="23" spans="1:2" ht="15.75">
      <c r="A23" s="20" t="s">
        <v>84</v>
      </c>
      <c r="B23" s="33" t="e">
        <f>SUMIF([2]Balancete!$E$9:$E$268,"4.1.10.100.8",[2]Balancete!$X$9:$X$268)-SUMIF([2]Balancete!$E$9:$E$268,"4.1.10.100.8",[2]Balancete!$AB$9:$AB$268)</f>
        <v>#VALUE!</v>
      </c>
    </row>
    <row r="24" spans="1:2" ht="15.75">
      <c r="A24" s="18" t="s">
        <v>85</v>
      </c>
      <c r="B24" s="34" t="e">
        <f>SUMIF([2]Balancete!$E$9:$E$268,"4.1.10.2",[2]Balancete!$X$9:$X$268)-SUMIF([2]Balancete!$E$9:$E$268,"4.1.10.2",[2]Balancete!$AB$9:$AB$268)</f>
        <v>#VALUE!</v>
      </c>
    </row>
    <row r="25" spans="1:2" ht="15.75">
      <c r="A25" s="20" t="s">
        <v>86</v>
      </c>
      <c r="B25" s="35">
        <v>0</v>
      </c>
    </row>
    <row r="26" spans="1:2">
      <c r="A26" s="22" t="s">
        <v>87</v>
      </c>
      <c r="B26" s="23" t="e">
        <f>SUM(B20:B24)</f>
        <v>#VALUE!</v>
      </c>
    </row>
    <row r="27" spans="1:2">
      <c r="A27" s="27" t="s">
        <v>88</v>
      </c>
      <c r="B27" s="36" t="e">
        <f>SUMIF([2]Balancete!$E$9:$E$268,"4.1.30.4",[2]Balancete!$X$9:$X$268)-SUMIF([2]Balancete!$E$9:$E$268,"4.1.30.4",[2]Balancete!$AB$9:$AB$268)</f>
        <v>#VALUE!</v>
      </c>
    </row>
    <row r="28" spans="1:2">
      <c r="A28" s="27" t="s">
        <v>89</v>
      </c>
      <c r="B28" s="36" t="e">
        <f>SUMIF([2]Balancete!$E$9:$E$268,"4.1.20.1",[2]Balancete!$X$9:$X$268)-SUMIF([2]Balancete!$E$9:$E$268,"4.1.20.1",[2]Balancete!$AB$9:$AB$268)</f>
        <v>#VALUE!</v>
      </c>
    </row>
    <row r="29" spans="1:2">
      <c r="A29" s="27" t="s">
        <v>90</v>
      </c>
      <c r="B29" s="36">
        <v>0</v>
      </c>
    </row>
    <row r="30" spans="1:2">
      <c r="A30" s="27" t="s">
        <v>91</v>
      </c>
      <c r="B30" s="36" t="e">
        <f>SUMIF([2]Balancete!$E$9:$E$268,"4.1.30.8",[2]Balancete!$X$9:$X$268)-SUMIF([2]Balancete!$E$9:$E$268,"4.1.30.8",[2]Balancete!$AB$9:$AB$268)+SUMIF([2]Balancete!$E$9:$E$268,"4.1.30.9",[2]Balancete!$X$9:$X$268)-SUMIF([2]Balancete!$E$9:$E$268,"4.1.30.9",[2]Balancete!$AB$9:$AB$268)</f>
        <v>#VALUE!</v>
      </c>
    </row>
    <row r="31" spans="1:2">
      <c r="A31" s="27" t="s">
        <v>92</v>
      </c>
      <c r="B31" s="36" t="e">
        <f>SUMIF([2]Balancete!$E$9:$E$268,"4.1.30.1",[2]Balancete!$X$9:$X$268)-SUMIF([2]Balancete!$E$9:$E$268,"4.1.30.1",[2]Balancete!$AB$9:$AB$268)+SUMIF([2]Balancete!$E$9:$E$268,"4.1.30.2",[2]Balancete!$X$9:$X$268)-SUMIF([2]Balancete!$E$9:$E$268,"4.1.30.2",[2]Balancete!$AB$9:$AB$268)+SUMIF([2]Balancete!$E$9:$E$268,"4.1.30.3",[2]Balancete!$X$9:$X$268)-SUMIF([2]Balancete!$E$9:$E$268,"4.1.30.3",[2]Balancete!$AB$9:$AB$268)+SUMIF([2]Balancete!$E$9:$E$268,"4.1.30.5",[2]Balancete!$X$9:$X$268)-SUMIF([2]Balancete!$E$9:$E$268,"4.1.30.5",[2]Balancete!$AB$9:$AB$268)</f>
        <v>#VALUE!</v>
      </c>
    </row>
    <row r="32" spans="1:2">
      <c r="A32" s="14" t="s">
        <v>93</v>
      </c>
      <c r="B32" s="24" t="e">
        <f>SUM(B26:B31)</f>
        <v>#VALUE!</v>
      </c>
    </row>
    <row r="33" spans="1:2">
      <c r="A33" s="25" t="s">
        <v>94</v>
      </c>
      <c r="B33" s="160"/>
    </row>
    <row r="34" spans="1:2" ht="15.75">
      <c r="A34" s="18" t="s">
        <v>95</v>
      </c>
      <c r="B34" s="19" t="e">
        <f>SUMIF([2]Balancete!$E$9:$E$268,"1.2.20.5",[2]Balancete!$X$9:$X$268)-SUMIF([2]Balancete!$E$9:$E$268,"1.2.20.5",[2]Balancete!$AB$9:$AB$268)</f>
        <v>#VALUE!</v>
      </c>
    </row>
    <row r="35" spans="1:2" ht="15.75">
      <c r="A35" s="20" t="s">
        <v>96</v>
      </c>
      <c r="B35" s="21">
        <v>0</v>
      </c>
    </row>
    <row r="36" spans="1:2" ht="15.75">
      <c r="A36" s="18" t="s">
        <v>97</v>
      </c>
      <c r="B36" s="19">
        <v>0</v>
      </c>
    </row>
    <row r="37" spans="1:2" ht="15.75">
      <c r="A37" s="20" t="s">
        <v>98</v>
      </c>
      <c r="B37" s="21">
        <v>0</v>
      </c>
    </row>
    <row r="38" spans="1:2" ht="15.75">
      <c r="A38" s="28" t="s">
        <v>99</v>
      </c>
      <c r="B38" s="29">
        <v>0</v>
      </c>
    </row>
    <row r="39" spans="1:2">
      <c r="A39" s="14" t="s">
        <v>100</v>
      </c>
      <c r="B39" s="24" t="e">
        <f>SUM(B34:B38)</f>
        <v>#VALUE!</v>
      </c>
    </row>
    <row r="40" spans="1:2">
      <c r="A40" s="30" t="s">
        <v>101</v>
      </c>
      <c r="B40" s="31" t="e">
        <f>SUM(B32+B39)</f>
        <v>#VALUE!</v>
      </c>
    </row>
    <row r="41" spans="1:2" ht="15.75" thickBot="1">
      <c r="A41" s="12" t="s">
        <v>102</v>
      </c>
      <c r="B41" s="13" t="e">
        <f>(B6+B18-B40)</f>
        <v>#VALUE!</v>
      </c>
    </row>
  </sheetData>
  <mergeCells count="4"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36" workbookViewId="0">
      <selection sqref="A1:B1"/>
    </sheetView>
  </sheetViews>
  <sheetFormatPr defaultColWidth="8.85546875" defaultRowHeight="15"/>
  <cols>
    <col min="1" max="1" width="16.5703125" style="251" customWidth="1"/>
    <col min="2" max="2" width="65.85546875" style="251" customWidth="1"/>
    <col min="3" max="3" width="13.7109375" style="251" customWidth="1"/>
    <col min="4" max="4" width="22.7109375" style="252" customWidth="1"/>
    <col min="5" max="16384" width="8.85546875" style="208"/>
  </cols>
  <sheetData>
    <row r="1" spans="1:4">
      <c r="A1" s="452"/>
      <c r="B1" s="453"/>
      <c r="C1" s="254"/>
      <c r="D1" s="454"/>
    </row>
    <row r="2" spans="1:4" ht="21" customHeight="1">
      <c r="A2" s="457" t="s">
        <v>243</v>
      </c>
      <c r="B2" s="458"/>
      <c r="C2" s="255"/>
      <c r="D2" s="455"/>
    </row>
    <row r="3" spans="1:4" ht="13.15" customHeight="1">
      <c r="A3" s="459"/>
      <c r="B3" s="460"/>
      <c r="C3" s="256"/>
      <c r="D3" s="456"/>
    </row>
    <row r="4" spans="1:4" ht="28.15" customHeight="1">
      <c r="A4" s="241" t="s">
        <v>54</v>
      </c>
      <c r="B4" s="241" t="s">
        <v>55</v>
      </c>
      <c r="C4" s="241"/>
      <c r="D4" s="242" t="s">
        <v>59</v>
      </c>
    </row>
    <row r="5" spans="1:4">
      <c r="A5" s="243">
        <v>1</v>
      </c>
      <c r="B5" s="244" t="s">
        <v>60</v>
      </c>
      <c r="C5" s="245"/>
      <c r="D5" s="246"/>
    </row>
    <row r="6" spans="1:4">
      <c r="A6" s="257" t="s">
        <v>17</v>
      </c>
      <c r="B6" s="258" t="s">
        <v>244</v>
      </c>
      <c r="C6" s="247" t="s">
        <v>17</v>
      </c>
      <c r="D6" s="246">
        <f>SUMIF(FINANCEIRO!$H$5:$H$97,C6,FINANCEIRO!$K$5:$K$97)</f>
        <v>-246501.50000000003</v>
      </c>
    </row>
    <row r="7" spans="1:4">
      <c r="A7" s="257" t="s">
        <v>20</v>
      </c>
      <c r="B7" s="258" t="s">
        <v>18</v>
      </c>
      <c r="C7" s="247" t="s">
        <v>20</v>
      </c>
      <c r="D7" s="246">
        <f>SUMIF(FINANCEIRO!$H$5:$H$97,C7,FINANCEIRO!$K$5:$K$97)</f>
        <v>0</v>
      </c>
    </row>
    <row r="8" spans="1:4">
      <c r="A8" s="257" t="s">
        <v>22</v>
      </c>
      <c r="B8" s="258" t="s">
        <v>4</v>
      </c>
      <c r="C8" s="247" t="s">
        <v>22</v>
      </c>
      <c r="D8" s="246">
        <f>SUMIF(FINANCEIRO!$H$5:$H$97,C8,FINANCEIRO!$K$5:$K$97)</f>
        <v>-7293.96</v>
      </c>
    </row>
    <row r="9" spans="1:4">
      <c r="A9" s="257" t="s">
        <v>23</v>
      </c>
      <c r="B9" s="258" t="s">
        <v>19</v>
      </c>
      <c r="C9" s="247" t="s">
        <v>23</v>
      </c>
      <c r="D9" s="246">
        <f>SUMIF(FINANCEIRO!$H$5:$H$97,C9,FINANCEIRO!$K$5:$K$97)</f>
        <v>-5458</v>
      </c>
    </row>
    <row r="10" spans="1:4">
      <c r="A10" s="257" t="s">
        <v>245</v>
      </c>
      <c r="B10" s="258" t="s">
        <v>246</v>
      </c>
      <c r="C10" s="247" t="s">
        <v>245</v>
      </c>
      <c r="D10" s="246">
        <f>SUMIF(FINANCEIRO!$H$5:$H$97,C10,FINANCEIRO!$K$5:$K$97)</f>
        <v>-51519.570000000007</v>
      </c>
    </row>
    <row r="11" spans="1:4">
      <c r="A11" s="257" t="s">
        <v>247</v>
      </c>
      <c r="B11" s="258" t="s">
        <v>248</v>
      </c>
      <c r="C11" s="247" t="s">
        <v>247</v>
      </c>
      <c r="D11" s="246">
        <f>SUMIF(FINANCEIRO!$H$5:$H$97,C11,FINANCEIRO!$K$5:$K$97)</f>
        <v>0</v>
      </c>
    </row>
    <row r="12" spans="1:4">
      <c r="A12" s="257" t="s">
        <v>249</v>
      </c>
      <c r="B12" s="258" t="s">
        <v>250</v>
      </c>
      <c r="C12" s="253" t="s">
        <v>249</v>
      </c>
      <c r="D12" s="246">
        <f>SUMIF(FINANCEIRO!$H$5:$H$97,C12,FINANCEIRO!$K$5:$K$97)</f>
        <v>0</v>
      </c>
    </row>
    <row r="13" spans="1:4">
      <c r="A13" s="257" t="s">
        <v>251</v>
      </c>
      <c r="B13" s="258" t="s">
        <v>21</v>
      </c>
      <c r="C13" s="247" t="s">
        <v>251</v>
      </c>
      <c r="D13" s="246">
        <f>SUMIF(FINANCEIRO!$H$5:$H$97,C13,FINANCEIRO!$K$5:$K$97)</f>
        <v>-13346.44</v>
      </c>
    </row>
    <row r="14" spans="1:4">
      <c r="A14" s="257" t="s">
        <v>252</v>
      </c>
      <c r="B14" s="258" t="s">
        <v>289</v>
      </c>
      <c r="C14" s="247" t="s">
        <v>252</v>
      </c>
      <c r="D14" s="246">
        <f>SUMIF(FINANCEIRO!$H$5:$H$97,C14,FINANCEIRO!$K$5:$K$97)</f>
        <v>0</v>
      </c>
    </row>
    <row r="15" spans="1:4">
      <c r="A15" s="257" t="s">
        <v>290</v>
      </c>
      <c r="B15" s="258" t="s">
        <v>253</v>
      </c>
      <c r="C15" s="247" t="s">
        <v>290</v>
      </c>
      <c r="D15" s="246">
        <f>SUMIF(FINANCEIRO!$H$5:$H$97,C15,FINANCEIRO!$K$5:$K$97)</f>
        <v>0</v>
      </c>
    </row>
    <row r="16" spans="1:4">
      <c r="A16" s="248"/>
      <c r="B16" s="249" t="s">
        <v>254</v>
      </c>
      <c r="C16" s="249" t="s">
        <v>61</v>
      </c>
      <c r="D16" s="250">
        <f>SUMIF(FINANCEIRO!$H$5:$H$97,C16,FINANCEIRO!$K$5:$K$97)</f>
        <v>-324119.46999999991</v>
      </c>
    </row>
    <row r="17" spans="1:4">
      <c r="A17" s="243">
        <v>2</v>
      </c>
      <c r="B17" s="244" t="s">
        <v>255</v>
      </c>
      <c r="C17" s="244"/>
      <c r="D17" s="246"/>
    </row>
    <row r="18" spans="1:4">
      <c r="A18" s="259" t="s">
        <v>24</v>
      </c>
      <c r="B18" s="260" t="s">
        <v>256</v>
      </c>
      <c r="C18" s="247" t="s">
        <v>24</v>
      </c>
      <c r="D18" s="246">
        <f>SUMIF(FINANCEIRO!$H$5:$H$97,C18,FINANCEIRO!$K$5:$K$97)</f>
        <v>-26855.83</v>
      </c>
    </row>
    <row r="19" spans="1:4">
      <c r="A19" s="259" t="s">
        <v>25</v>
      </c>
      <c r="B19" s="260" t="s">
        <v>257</v>
      </c>
      <c r="C19" s="247" t="s">
        <v>25</v>
      </c>
      <c r="D19" s="246">
        <f>SUMIF(FINANCEIRO!$H$5:$H$97,C19,FINANCEIRO!$K$5:$K$97)</f>
        <v>-14653.81</v>
      </c>
    </row>
    <row r="20" spans="1:4">
      <c r="A20" s="259" t="s">
        <v>26</v>
      </c>
      <c r="B20" s="260" t="s">
        <v>291</v>
      </c>
      <c r="C20" s="247" t="s">
        <v>26</v>
      </c>
      <c r="D20" s="246">
        <f>SUMIF(FINANCEIRO!$H$5:$H$97,C20,FINANCEIRO!$K$5:$K$97)</f>
        <v>0</v>
      </c>
    </row>
    <row r="21" spans="1:4">
      <c r="A21" s="259" t="s">
        <v>292</v>
      </c>
      <c r="B21" s="260" t="s">
        <v>293</v>
      </c>
      <c r="C21" s="247" t="s">
        <v>292</v>
      </c>
      <c r="D21" s="246">
        <f>SUMIF(FINANCEIRO!$H$5:$H$97,C21,FINANCEIRO!$K$5:$K$97)</f>
        <v>-224</v>
      </c>
    </row>
    <row r="22" spans="1:4">
      <c r="A22" s="259" t="s">
        <v>294</v>
      </c>
      <c r="B22" s="260" t="s">
        <v>295</v>
      </c>
      <c r="C22" s="247" t="s">
        <v>294</v>
      </c>
      <c r="D22" s="246">
        <f>SUMIF(FINANCEIRO!$H$5:$H$97,C22,FINANCEIRO!$K$5:$K$97)</f>
        <v>0</v>
      </c>
    </row>
    <row r="23" spans="1:4">
      <c r="A23" s="259" t="s">
        <v>296</v>
      </c>
      <c r="B23" s="260" t="s">
        <v>297</v>
      </c>
      <c r="C23" s="247" t="s">
        <v>296</v>
      </c>
      <c r="D23" s="246">
        <f>SUMIF(FINANCEIRO!$H$5:$H$97,C23,FINANCEIRO!$K$5:$K$97)</f>
        <v>-854.75</v>
      </c>
    </row>
    <row r="24" spans="1:4">
      <c r="A24" s="259" t="s">
        <v>298</v>
      </c>
      <c r="B24" s="260" t="s">
        <v>253</v>
      </c>
      <c r="C24" s="247" t="s">
        <v>298</v>
      </c>
      <c r="D24" s="246">
        <f>SUMIF(FINANCEIRO!$H$5:$H$97,C24,FINANCEIRO!$K$5:$K$97)</f>
        <v>-1595</v>
      </c>
    </row>
    <row r="25" spans="1:4">
      <c r="A25" s="248"/>
      <c r="B25" s="249" t="s">
        <v>258</v>
      </c>
      <c r="C25" s="249" t="s">
        <v>62</v>
      </c>
      <c r="D25" s="250">
        <f>SUMIF(FINANCEIRO!$H$5:$H$97,C25,FINANCEIRO!$K$5:$K$97)</f>
        <v>-44183.39</v>
      </c>
    </row>
    <row r="26" spans="1:4">
      <c r="A26" s="243">
        <v>3</v>
      </c>
      <c r="B26" s="244" t="s">
        <v>259</v>
      </c>
      <c r="C26" s="244"/>
      <c r="D26" s="246"/>
    </row>
    <row r="27" spans="1:4">
      <c r="A27" s="261" t="s">
        <v>27</v>
      </c>
      <c r="B27" s="263" t="s">
        <v>260</v>
      </c>
      <c r="C27" s="247" t="s">
        <v>27</v>
      </c>
      <c r="D27" s="246">
        <f>SUMIF(FINANCEIRO!$H$5:$H$97,C27,FINANCEIRO!$K$5:$K$97)</f>
        <v>-16043.9</v>
      </c>
    </row>
    <row r="28" spans="1:4">
      <c r="A28" s="261" t="s">
        <v>28</v>
      </c>
      <c r="B28" s="263" t="s">
        <v>261</v>
      </c>
      <c r="C28" s="247" t="s">
        <v>28</v>
      </c>
      <c r="D28" s="246">
        <f>SUMIF(FINANCEIRO!$H$5:$H$97,C28,FINANCEIRO!$K$5:$K$97)</f>
        <v>0</v>
      </c>
    </row>
    <row r="29" spans="1:4">
      <c r="A29" s="261" t="s">
        <v>29</v>
      </c>
      <c r="B29" s="263" t="s">
        <v>227</v>
      </c>
      <c r="C29" s="247" t="s">
        <v>29</v>
      </c>
      <c r="D29" s="246">
        <f>SUMIF(FINANCEIRO!$H$5:$H$97,C29,FINANCEIRO!$K$5:$K$97)</f>
        <v>0</v>
      </c>
    </row>
    <row r="30" spans="1:4">
      <c r="A30" s="261" t="s">
        <v>30</v>
      </c>
      <c r="B30" s="263" t="s">
        <v>36</v>
      </c>
      <c r="C30" s="247" t="s">
        <v>30</v>
      </c>
      <c r="D30" s="246">
        <f>SUMIF(FINANCEIRO!$H$5:$H$97,C30,FINANCEIRO!$K$5:$K$97)</f>
        <v>0</v>
      </c>
    </row>
    <row r="31" spans="1:4">
      <c r="A31" s="261" t="s">
        <v>31</v>
      </c>
      <c r="B31" s="263" t="s">
        <v>299</v>
      </c>
      <c r="C31" s="247" t="s">
        <v>31</v>
      </c>
      <c r="D31" s="246">
        <f>SUMIF(FINANCEIRO!$H$5:$H$97,C31,FINANCEIRO!$K$5:$K$97)</f>
        <v>0</v>
      </c>
    </row>
    <row r="32" spans="1:4">
      <c r="A32" s="261" t="s">
        <v>32</v>
      </c>
      <c r="B32" s="263" t="s">
        <v>300</v>
      </c>
      <c r="C32" s="247" t="s">
        <v>32</v>
      </c>
      <c r="D32" s="246">
        <f>SUMIF(FINANCEIRO!$H$5:$H$97,C32,FINANCEIRO!$K$5:$K$97)</f>
        <v>-47732.480000000003</v>
      </c>
    </row>
    <row r="33" spans="1:4">
      <c r="A33" s="261" t="s">
        <v>33</v>
      </c>
      <c r="B33" s="263" t="s">
        <v>262</v>
      </c>
      <c r="C33" s="247" t="s">
        <v>33</v>
      </c>
      <c r="D33" s="246">
        <f>SUMIF(FINANCEIRO!$H$5:$H$97,C33,FINANCEIRO!$K$5:$K$97)</f>
        <v>0</v>
      </c>
    </row>
    <row r="34" spans="1:4">
      <c r="A34" s="261" t="s">
        <v>34</v>
      </c>
      <c r="B34" s="263" t="s">
        <v>263</v>
      </c>
      <c r="C34" s="247" t="s">
        <v>34</v>
      </c>
      <c r="D34" s="246">
        <f>SUMIF(FINANCEIRO!$H$5:$H$97,C34,FINANCEIRO!$K$5:$K$97)</f>
        <v>0</v>
      </c>
    </row>
    <row r="35" spans="1:4">
      <c r="A35" s="261" t="s">
        <v>35</v>
      </c>
      <c r="B35" s="263" t="s">
        <v>301</v>
      </c>
      <c r="C35" s="247" t="s">
        <v>35</v>
      </c>
      <c r="D35" s="246">
        <f>SUMIF(FINANCEIRO!$H$5:$H$97,C35,FINANCEIRO!$K$5:$K$97)</f>
        <v>-8700</v>
      </c>
    </row>
    <row r="36" spans="1:4">
      <c r="A36" s="261" t="s">
        <v>37</v>
      </c>
      <c r="B36" s="263" t="s">
        <v>302</v>
      </c>
      <c r="C36" s="247" t="s">
        <v>37</v>
      </c>
      <c r="D36" s="246">
        <f>SUMIF(FINANCEIRO!$H$5:$H$97,C36,FINANCEIRO!$K$5:$K$97)</f>
        <v>0</v>
      </c>
    </row>
    <row r="37" spans="1:4">
      <c r="A37" s="261" t="s">
        <v>265</v>
      </c>
      <c r="B37" s="263" t="s">
        <v>303</v>
      </c>
      <c r="C37" s="247" t="s">
        <v>265</v>
      </c>
      <c r="D37" s="246">
        <f>SUMIF(FINANCEIRO!$H$5:$H$97,C37,FINANCEIRO!$K$5:$K$97)</f>
        <v>0</v>
      </c>
    </row>
    <row r="38" spans="1:4">
      <c r="A38" s="261" t="s">
        <v>267</v>
      </c>
      <c r="B38" s="263" t="s">
        <v>264</v>
      </c>
      <c r="C38" s="247" t="s">
        <v>267</v>
      </c>
      <c r="D38" s="246">
        <f>SUMIF(FINANCEIRO!$H$5:$H$97,C38,FINANCEIRO!$K$5:$K$97)</f>
        <v>0</v>
      </c>
    </row>
    <row r="39" spans="1:4">
      <c r="A39" s="261" t="s">
        <v>38</v>
      </c>
      <c r="B39" s="263" t="s">
        <v>46</v>
      </c>
      <c r="C39" s="247" t="s">
        <v>38</v>
      </c>
      <c r="D39" s="246">
        <f>SUMIF(FINANCEIRO!$H$5:$H$97,C39,FINANCEIRO!$K$5:$K$97)</f>
        <v>-1022.84</v>
      </c>
    </row>
    <row r="40" spans="1:4">
      <c r="A40" s="261" t="s">
        <v>269</v>
      </c>
      <c r="B40" s="263" t="s">
        <v>266</v>
      </c>
      <c r="C40" s="247" t="s">
        <v>269</v>
      </c>
      <c r="D40" s="246">
        <f>SUMIF(FINANCEIRO!$H$5:$H$97,C40,FINANCEIRO!$K$5:$K$97)</f>
        <v>0</v>
      </c>
    </row>
    <row r="41" spans="1:4">
      <c r="A41" s="261" t="s">
        <v>40</v>
      </c>
      <c r="B41" s="263" t="s">
        <v>268</v>
      </c>
      <c r="C41" s="247" t="s">
        <v>40</v>
      </c>
      <c r="D41" s="246">
        <f>SUMIF(FINANCEIRO!$H$5:$H$97,C41,FINANCEIRO!$K$5:$K$97)</f>
        <v>-610</v>
      </c>
    </row>
    <row r="42" spans="1:4">
      <c r="A42" s="261" t="s">
        <v>41</v>
      </c>
      <c r="B42" s="263" t="s">
        <v>304</v>
      </c>
      <c r="C42" s="247" t="s">
        <v>41</v>
      </c>
      <c r="D42" s="246">
        <f>SUMIF(FINANCEIRO!$H$5:$H$97,C42,FINANCEIRO!$K$5:$K$97)</f>
        <v>0</v>
      </c>
    </row>
    <row r="43" spans="1:4">
      <c r="A43" s="261" t="s">
        <v>42</v>
      </c>
      <c r="B43" s="263" t="s">
        <v>305</v>
      </c>
      <c r="C43" s="247" t="s">
        <v>42</v>
      </c>
      <c r="D43" s="246">
        <f>SUMIF(FINANCEIRO!$H$5:$H$97,C43,FINANCEIRO!$K$5:$K$97)</f>
        <v>0</v>
      </c>
    </row>
    <row r="44" spans="1:4">
      <c r="A44" s="261" t="s">
        <v>45</v>
      </c>
      <c r="B44" s="263" t="s">
        <v>53</v>
      </c>
      <c r="C44" s="247" t="s">
        <v>45</v>
      </c>
      <c r="D44" s="246">
        <f>SUMIF(FINANCEIRO!$H$5:$H$97,C44,FINANCEIRO!$K$5:$K$97)</f>
        <v>0</v>
      </c>
    </row>
    <row r="45" spans="1:4">
      <c r="A45" s="261" t="s">
        <v>306</v>
      </c>
      <c r="B45" s="263" t="s">
        <v>39</v>
      </c>
      <c r="C45" s="247" t="s">
        <v>306</v>
      </c>
      <c r="D45" s="246">
        <f>SUMIF(FINANCEIRO!$H$5:$H$97,C45,FINANCEIRO!$K$5:$K$97)</f>
        <v>0</v>
      </c>
    </row>
    <row r="46" spans="1:4">
      <c r="A46" s="261" t="s">
        <v>307</v>
      </c>
      <c r="B46" s="263" t="s">
        <v>271</v>
      </c>
      <c r="C46" s="247" t="s">
        <v>307</v>
      </c>
      <c r="D46" s="246">
        <f>SUMIF(FINANCEIRO!$H$5:$H$97,C46,FINANCEIRO!$K$5:$K$97)</f>
        <v>0</v>
      </c>
    </row>
    <row r="47" spans="1:4">
      <c r="A47" s="261" t="s">
        <v>308</v>
      </c>
      <c r="B47" s="263" t="s">
        <v>309</v>
      </c>
      <c r="C47" s="247" t="s">
        <v>308</v>
      </c>
      <c r="D47" s="246">
        <f>SUMIF(FINANCEIRO!$H$5:$H$97,C47,FINANCEIRO!$K$5:$K$97)</f>
        <v>-294558.71999999997</v>
      </c>
    </row>
    <row r="48" spans="1:4">
      <c r="A48" s="261" t="s">
        <v>310</v>
      </c>
      <c r="B48" s="263" t="s">
        <v>311</v>
      </c>
      <c r="C48" s="247" t="s">
        <v>310</v>
      </c>
      <c r="D48" s="246">
        <f>SUMIF(FINANCEIRO!$H$5:$H$97,C48,FINANCEIRO!$K$5:$K$97)</f>
        <v>0</v>
      </c>
    </row>
    <row r="49" spans="1:4">
      <c r="A49" s="261" t="s">
        <v>312</v>
      </c>
      <c r="B49" s="263" t="s">
        <v>313</v>
      </c>
      <c r="C49" s="247" t="s">
        <v>312</v>
      </c>
      <c r="D49" s="246">
        <f>SUMIF(FINANCEIRO!$H$5:$H$97,C49,FINANCEIRO!$K$5:$K$97)</f>
        <v>-3660</v>
      </c>
    </row>
    <row r="50" spans="1:4">
      <c r="A50" s="261" t="s">
        <v>314</v>
      </c>
      <c r="B50" s="263" t="s">
        <v>315</v>
      </c>
      <c r="C50" s="261" t="s">
        <v>314</v>
      </c>
      <c r="D50" s="246">
        <f>SUMIF(FINANCEIRO!$H$5:$H$97,C50,FINANCEIRO!$K$5:$K$97)</f>
        <v>0</v>
      </c>
    </row>
    <row r="51" spans="1:4">
      <c r="A51" s="261" t="s">
        <v>316</v>
      </c>
      <c r="B51" s="263" t="s">
        <v>270</v>
      </c>
      <c r="C51" s="261" t="s">
        <v>316</v>
      </c>
      <c r="D51" s="246">
        <f>SUMIF(FINANCEIRO!$H$5:$H$97,C51,FINANCEIRO!$K$5:$K$97)</f>
        <v>0</v>
      </c>
    </row>
    <row r="52" spans="1:4">
      <c r="A52" s="261" t="s">
        <v>317</v>
      </c>
      <c r="B52" s="262" t="s">
        <v>318</v>
      </c>
      <c r="C52" s="261" t="s">
        <v>317</v>
      </c>
      <c r="D52" s="246">
        <f>SUMIF(FINANCEIRO!$H$5:$H$97,C52,FINANCEIRO!$K$5:$K$97)</f>
        <v>0</v>
      </c>
    </row>
    <row r="53" spans="1:4">
      <c r="A53" s="261" t="s">
        <v>319</v>
      </c>
      <c r="B53" s="263" t="s">
        <v>320</v>
      </c>
      <c r="C53" s="261" t="s">
        <v>319</v>
      </c>
      <c r="D53" s="246">
        <f>SUMIF(FINANCEIRO!$H$5:$H$97,C53,FINANCEIRO!$K$5:$K$97)</f>
        <v>0</v>
      </c>
    </row>
    <row r="54" spans="1:4">
      <c r="A54" s="261" t="s">
        <v>321</v>
      </c>
      <c r="B54" s="263" t="s">
        <v>322</v>
      </c>
      <c r="C54" s="261" t="s">
        <v>321</v>
      </c>
      <c r="D54" s="246">
        <f>SUMIF(FINANCEIRO!$H$5:$H$97,C54,FINANCEIRO!$K$5:$K$97)</f>
        <v>-16717.07</v>
      </c>
    </row>
    <row r="55" spans="1:4">
      <c r="A55" s="261" t="s">
        <v>323</v>
      </c>
      <c r="B55" s="263" t="s">
        <v>324</v>
      </c>
      <c r="C55" s="261" t="s">
        <v>323</v>
      </c>
      <c r="D55" s="246">
        <f>SUMIF(FINANCEIRO!$H$5:$H$97,C55,FINANCEIRO!$K$5:$K$97)</f>
        <v>0</v>
      </c>
    </row>
    <row r="56" spans="1:4">
      <c r="A56" s="261" t="s">
        <v>325</v>
      </c>
      <c r="B56" s="263" t="s">
        <v>326</v>
      </c>
      <c r="C56" s="261" t="s">
        <v>325</v>
      </c>
      <c r="D56" s="246">
        <f>SUMIF(FINANCEIRO!$H$5:$H$97,C56,FINANCEIRO!$K$5:$K$97)</f>
        <v>-4365.0300000000007</v>
      </c>
    </row>
    <row r="57" spans="1:4">
      <c r="A57" s="261" t="s">
        <v>327</v>
      </c>
      <c r="B57" s="263" t="s">
        <v>226</v>
      </c>
      <c r="C57" s="261" t="s">
        <v>327</v>
      </c>
      <c r="D57" s="246">
        <f>SUMIF(FINANCEIRO!$H$5:$H$97,C57,FINANCEIRO!$K$5:$K$97)</f>
        <v>-1807.23</v>
      </c>
    </row>
    <row r="58" spans="1:4">
      <c r="A58" s="261" t="s">
        <v>328</v>
      </c>
      <c r="B58" s="263" t="s">
        <v>253</v>
      </c>
      <c r="C58" s="261" t="s">
        <v>328</v>
      </c>
      <c r="D58" s="246">
        <f>SUMIF(FINANCEIRO!$H$5:$H$97,C58,FINANCEIRO!$K$5:$K$97)</f>
        <v>0</v>
      </c>
    </row>
    <row r="59" spans="1:4">
      <c r="A59" s="248"/>
      <c r="B59" s="249" t="s">
        <v>272</v>
      </c>
      <c r="C59" s="249" t="s">
        <v>63</v>
      </c>
      <c r="D59" s="250">
        <f>SUMIF(FINANCEIRO!$H$5:$H$97,C59,FINANCEIRO!$K$5:$K$97)</f>
        <v>-409142.02</v>
      </c>
    </row>
    <row r="60" spans="1:4">
      <c r="A60" s="243">
        <v>4</v>
      </c>
      <c r="B60" s="244" t="s">
        <v>273</v>
      </c>
      <c r="C60" s="244"/>
      <c r="D60" s="246"/>
    </row>
    <row r="61" spans="1:4">
      <c r="A61" s="264" t="s">
        <v>47</v>
      </c>
      <c r="B61" s="265" t="s">
        <v>274</v>
      </c>
      <c r="C61" s="264" t="s">
        <v>47</v>
      </c>
      <c r="D61" s="246">
        <f>SUMIF(FINANCEIRO!$H$5:$H$97,C61,FINANCEIRO!$K$5:$K$97)</f>
        <v>-5000</v>
      </c>
    </row>
    <row r="62" spans="1:4">
      <c r="A62" s="264" t="s">
        <v>48</v>
      </c>
      <c r="B62" s="265" t="s">
        <v>275</v>
      </c>
      <c r="C62" s="264" t="s">
        <v>48</v>
      </c>
      <c r="D62" s="246">
        <f>SUMIF(FINANCEIRO!$H$5:$H$97,C62,FINANCEIRO!$K$5:$K$97)</f>
        <v>0</v>
      </c>
    </row>
    <row r="63" spans="1:4">
      <c r="A63" s="264" t="s">
        <v>49</v>
      </c>
      <c r="B63" s="265" t="s">
        <v>276</v>
      </c>
      <c r="C63" s="264" t="s">
        <v>49</v>
      </c>
      <c r="D63" s="246">
        <f>SUMIF(FINANCEIRO!$H$5:$H$97,C63,FINANCEIRO!$K$5:$K$97)</f>
        <v>0</v>
      </c>
    </row>
    <row r="64" spans="1:4">
      <c r="A64" s="264" t="s">
        <v>50</v>
      </c>
      <c r="B64" s="265" t="s">
        <v>277</v>
      </c>
      <c r="C64" s="264" t="s">
        <v>50</v>
      </c>
      <c r="D64" s="246">
        <f>SUMIF(FINANCEIRO!$H$5:$H$97,C64,FINANCEIRO!$K$5:$K$97)</f>
        <v>-2300</v>
      </c>
    </row>
    <row r="65" spans="1:4">
      <c r="A65" s="264" t="s">
        <v>51</v>
      </c>
      <c r="B65" s="265" t="s">
        <v>278</v>
      </c>
      <c r="C65" s="264" t="s">
        <v>51</v>
      </c>
      <c r="D65" s="246">
        <f>SUMIF(FINANCEIRO!$H$5:$H$97,C65,FINANCEIRO!$K$5:$K$97)</f>
        <v>0</v>
      </c>
    </row>
    <row r="66" spans="1:4">
      <c r="A66" s="264" t="s">
        <v>52</v>
      </c>
      <c r="B66" s="265" t="s">
        <v>279</v>
      </c>
      <c r="C66" s="264" t="s">
        <v>52</v>
      </c>
      <c r="D66" s="246">
        <f>SUMIF(FINANCEIRO!$H$5:$H$97,C66,FINANCEIRO!$K$5:$K$97)</f>
        <v>0</v>
      </c>
    </row>
    <row r="67" spans="1:4">
      <c r="A67" s="264" t="s">
        <v>280</v>
      </c>
      <c r="B67" s="265" t="s">
        <v>329</v>
      </c>
      <c r="C67" s="264" t="s">
        <v>280</v>
      </c>
      <c r="D67" s="246">
        <f>SUMIF(FINANCEIRO!$H$5:$H$97,C67,FINANCEIRO!$K$5:$K$97)</f>
        <v>-1107.4199999999998</v>
      </c>
    </row>
    <row r="68" spans="1:4">
      <c r="A68" s="264" t="s">
        <v>330</v>
      </c>
      <c r="B68" s="265" t="s">
        <v>331</v>
      </c>
      <c r="C68" s="264" t="s">
        <v>330</v>
      </c>
      <c r="D68" s="246">
        <f>SUMIF(FINANCEIRO!$H$5:$H$97,C68,FINANCEIRO!$K$5:$K$97)</f>
        <v>-38822.49</v>
      </c>
    </row>
    <row r="69" spans="1:4">
      <c r="A69" s="264" t="s">
        <v>332</v>
      </c>
      <c r="B69" s="265" t="s">
        <v>253</v>
      </c>
      <c r="C69" s="264" t="s">
        <v>332</v>
      </c>
      <c r="D69" s="246">
        <f>SUMIF(FINANCEIRO!$H$5:$H$97,C69,FINANCEIRO!$K$5:$K$97)</f>
        <v>-257.58</v>
      </c>
    </row>
    <row r="70" spans="1:4">
      <c r="A70" s="248"/>
      <c r="B70" s="249" t="s">
        <v>281</v>
      </c>
      <c r="C70" s="249" t="s">
        <v>64</v>
      </c>
      <c r="D70" s="250">
        <f>SUMIF(FINANCEIRO!$H$5:$H$97,C70,FINANCEIRO!$K$5:$K$97)</f>
        <v>-49228.25</v>
      </c>
    </row>
    <row r="71" spans="1:4">
      <c r="A71" s="248" t="s">
        <v>8</v>
      </c>
      <c r="B71" s="249" t="s">
        <v>282</v>
      </c>
      <c r="C71" s="249"/>
      <c r="D71" s="250">
        <f>D70+D59+D25+D16</f>
        <v>-826673.12999999989</v>
      </c>
    </row>
    <row r="72" spans="1:4">
      <c r="A72" s="248" t="s">
        <v>43</v>
      </c>
      <c r="B72" s="249" t="s">
        <v>44</v>
      </c>
      <c r="C72" s="249"/>
      <c r="D72" s="250">
        <f>SUMIF(FINANCEIRO!$H$5:$H$97,C72,FINANCEIRO!$K$5:$K$97)</f>
        <v>0</v>
      </c>
    </row>
    <row r="73" spans="1:4">
      <c r="A73" s="461" t="s">
        <v>283</v>
      </c>
      <c r="B73" s="462"/>
      <c r="C73" s="462"/>
      <c r="D73" s="463"/>
    </row>
    <row r="74" spans="1:4">
      <c r="A74" s="449" t="s">
        <v>284</v>
      </c>
      <c r="B74" s="450"/>
      <c r="C74" s="450"/>
      <c r="D74" s="451"/>
    </row>
    <row r="75" spans="1:4">
      <c r="A75" s="449" t="s">
        <v>285</v>
      </c>
      <c r="B75" s="450"/>
      <c r="C75" s="450"/>
      <c r="D75" s="451"/>
    </row>
  </sheetData>
  <mergeCells count="7">
    <mergeCell ref="A73:D73"/>
    <mergeCell ref="A74:D74"/>
    <mergeCell ref="A75:D75"/>
    <mergeCell ref="A1:B1"/>
    <mergeCell ref="D1:D3"/>
    <mergeCell ref="A2:B2"/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C40" zoomScale="70" zoomScaleNormal="70" workbookViewId="0">
      <selection activeCell="H7" sqref="H7:H61"/>
    </sheetView>
  </sheetViews>
  <sheetFormatPr defaultRowHeight="15"/>
  <cols>
    <col min="1" max="1" width="88.140625" customWidth="1"/>
    <col min="2" max="2" width="55.7109375" bestFit="1" customWidth="1"/>
    <col min="3" max="3" width="26.42578125" customWidth="1"/>
    <col min="4" max="4" width="66" customWidth="1"/>
    <col min="5" max="5" width="14.7109375" customWidth="1"/>
    <col min="6" max="6" width="15.140625" customWidth="1"/>
    <col min="7" max="7" width="21.5703125" customWidth="1"/>
    <col min="8" max="8" width="21.28515625" customWidth="1"/>
    <col min="9" max="9" width="21.42578125" style="202" customWidth="1"/>
  </cols>
  <sheetData>
    <row r="1" spans="1:9" ht="15.75">
      <c r="A1" s="474" t="str">
        <f>INICIO!A5</f>
        <v>UNIDADE: P. S. MIRACATU/SP E SEDE ADM. MIRACATU/SP</v>
      </c>
      <c r="B1" s="474"/>
      <c r="C1" s="474"/>
      <c r="D1" s="474"/>
      <c r="E1" s="474"/>
      <c r="F1" s="474"/>
      <c r="G1" s="183"/>
      <c r="H1" s="184" t="str">
        <f>INICIO!A6</f>
        <v>MÊS: 05/2024</v>
      </c>
      <c r="I1" s="196"/>
    </row>
    <row r="2" spans="1:9" ht="15.75">
      <c r="A2" s="475" t="str">
        <f>INICIO!A4</f>
        <v>OS: INSTITUTO DIVA ALVES DO BRASIL - IDAB</v>
      </c>
      <c r="B2" s="475"/>
      <c r="C2" s="475"/>
      <c r="D2" s="475"/>
      <c r="E2" s="475"/>
      <c r="F2" s="475"/>
      <c r="G2" s="185"/>
      <c r="H2" s="185"/>
      <c r="I2" s="197"/>
    </row>
    <row r="3" spans="1:9" ht="15.75">
      <c r="A3" s="476" t="s">
        <v>122</v>
      </c>
      <c r="B3" s="476"/>
      <c r="C3" s="476"/>
      <c r="D3" s="476"/>
      <c r="E3" s="476"/>
      <c r="F3" s="476"/>
      <c r="G3" s="476"/>
      <c r="H3" s="476"/>
      <c r="I3" s="197"/>
    </row>
    <row r="4" spans="1:9" ht="15.75">
      <c r="A4" s="477"/>
      <c r="B4" s="477"/>
      <c r="C4" s="477"/>
      <c r="D4" s="477"/>
      <c r="E4" s="477"/>
      <c r="F4" s="477"/>
      <c r="G4" s="477"/>
      <c r="H4" s="477"/>
      <c r="I4" s="198"/>
    </row>
    <row r="5" spans="1:9" ht="24">
      <c r="A5" s="478" t="s">
        <v>123</v>
      </c>
      <c r="B5" s="478" t="s">
        <v>124</v>
      </c>
      <c r="C5" s="478" t="s">
        <v>125</v>
      </c>
      <c r="D5" s="478" t="s">
        <v>126</v>
      </c>
      <c r="E5" s="478" t="s">
        <v>127</v>
      </c>
      <c r="F5" s="478"/>
      <c r="G5" s="478" t="s">
        <v>128</v>
      </c>
      <c r="H5" s="478"/>
      <c r="I5" s="186" t="s">
        <v>225</v>
      </c>
    </row>
    <row r="6" spans="1:9" ht="15.75">
      <c r="A6" s="478"/>
      <c r="B6" s="478"/>
      <c r="C6" s="478"/>
      <c r="D6" s="478"/>
      <c r="E6" s="56" t="s">
        <v>129</v>
      </c>
      <c r="F6" s="56" t="s">
        <v>130</v>
      </c>
      <c r="G6" s="56" t="s">
        <v>131</v>
      </c>
      <c r="H6" s="56" t="s">
        <v>132</v>
      </c>
      <c r="I6" s="187"/>
    </row>
    <row r="7" spans="1:9">
      <c r="A7" s="203" t="str">
        <f>'[3]CAXIAS I'!$C9</f>
        <v>SERV. DE MANUTENÇÃO DE AR CONDICIONADOS</v>
      </c>
      <c r="B7" s="191" t="str">
        <f>'[3]CAXIAS I'!$D9</f>
        <v>EVERALDO FONSECA DA SILVA - ME</v>
      </c>
      <c r="C7" s="190" t="str">
        <f>'[3]CAXIAS I'!$E9</f>
        <v>31.027.407/0001-36</v>
      </c>
      <c r="D7" s="192" t="str">
        <f>'[3]CAXIAS I'!$F9</f>
        <v>VALOR FIXO</v>
      </c>
      <c r="E7" s="193">
        <f>'[3]CAXIAS I'!$G9</f>
        <v>43917</v>
      </c>
      <c r="F7" s="193" t="str">
        <f>'[3]CAXIAS I'!$H9</f>
        <v>INDETERMINADO</v>
      </c>
      <c r="G7" s="194">
        <f>'[3]CAXIAS I'!$I9</f>
        <v>2200</v>
      </c>
      <c r="H7" s="195">
        <f>'[3]CAXIAS I'!$J9</f>
        <v>2200</v>
      </c>
      <c r="I7" s="199">
        <f>'[3]CAXIAS I'!$K9</f>
        <v>72308</v>
      </c>
    </row>
    <row r="8" spans="1:9">
      <c r="A8" s="203" t="str">
        <f>'[3]CAXIAS I'!$C10</f>
        <v>SERV. DE MANUTENÇÃO DE AR CONDICIONADOS</v>
      </c>
      <c r="B8" s="191" t="str">
        <f>'[3]CAXIAS I'!$D10</f>
        <v>EVERALDO FONSECA DA SILVA - ME</v>
      </c>
      <c r="C8" s="190" t="str">
        <f>'[3]CAXIAS I'!$E10</f>
        <v>31.027.407/0001-36</v>
      </c>
      <c r="D8" s="192" t="str">
        <f>'[3]CAXIAS I'!$F10</f>
        <v>VALOR FIXO</v>
      </c>
      <c r="E8" s="193">
        <f>'[3]CAXIAS I'!$G10</f>
        <v>43917</v>
      </c>
      <c r="F8" s="193" t="str">
        <f>'[3]CAXIAS I'!$H10</f>
        <v>INDETERMINADO</v>
      </c>
      <c r="G8" s="194">
        <f>'[3]CAXIAS I'!$I10</f>
        <v>2200</v>
      </c>
      <c r="H8" s="195">
        <f>'[3]CAXIAS I'!$J10</f>
        <v>2200</v>
      </c>
      <c r="I8" s="199">
        <f>'[3]CAXIAS I'!$K10</f>
        <v>70201</v>
      </c>
    </row>
    <row r="9" spans="1:9">
      <c r="A9" s="203" t="str">
        <f>'[3]CAXIAS I'!$C11</f>
        <v>LOCAÇÃO DE EQUIPAMENTOS E MANUTENÇAO</v>
      </c>
      <c r="B9" s="191" t="str">
        <f>'[3]CAXIAS I'!$D11</f>
        <v>SEPARAR PRODUTOS E SERVIÇOS LTDA</v>
      </c>
      <c r="C9" s="190" t="str">
        <f>'[3]CAXIAS I'!$E11</f>
        <v>03.184.220/0001-00</v>
      </c>
      <c r="D9" s="192" t="str">
        <f>'[3]CAXIAS I'!$F11</f>
        <v>QUANTIDADE LOCADA + QUANTIDADE CONSUMIDA;</v>
      </c>
      <c r="E9" s="193">
        <f>'[3]CAXIAS I'!$G11</f>
        <v>43917</v>
      </c>
      <c r="F9" s="193">
        <f>'[3]CAXIAS I'!$H11</f>
        <v>44282</v>
      </c>
      <c r="G9" s="194">
        <f>'[3]CAXIAS I'!$I11</f>
        <v>9000</v>
      </c>
      <c r="H9" s="195">
        <f>'[3]CAXIAS I'!$J11</f>
        <v>9000</v>
      </c>
      <c r="I9" s="199">
        <f>'[3]CAXIAS I'!$K11</f>
        <v>70209</v>
      </c>
    </row>
    <row r="10" spans="1:9">
      <c r="A10" s="203" t="str">
        <f>'[3]CAXIAS I'!$C12</f>
        <v>LOCAÇÃO DE EQUIPAMENTOS E MANUTENÇAO</v>
      </c>
      <c r="B10" s="191" t="str">
        <f>'[3]CAXIAS I'!$D12</f>
        <v>SEPARAR PRODUTOS E SERVIÇOS LTDA</v>
      </c>
      <c r="C10" s="190" t="str">
        <f>'[3]CAXIAS I'!$E12</f>
        <v>03.184.220/0001-00</v>
      </c>
      <c r="D10" s="192" t="str">
        <f>'[3]CAXIAS I'!$F12</f>
        <v>QUANTIDADE LOCADA + QUANTIDADE CONSUMIDA;</v>
      </c>
      <c r="E10" s="193">
        <f>'[3]CAXIAS I'!$G12</f>
        <v>43917</v>
      </c>
      <c r="F10" s="193">
        <f>'[3]CAXIAS I'!$H12</f>
        <v>44282</v>
      </c>
      <c r="G10" s="194">
        <f>'[3]CAXIAS I'!$I12</f>
        <v>9000</v>
      </c>
      <c r="H10" s="195">
        <f>'[3]CAXIAS I'!$J12</f>
        <v>9000</v>
      </c>
      <c r="I10" s="199">
        <f>'[3]CAXIAS I'!$K12</f>
        <v>70904</v>
      </c>
    </row>
    <row r="11" spans="1:9">
      <c r="A11" s="203" t="str">
        <f>'[3]CAXIAS I'!$C13</f>
        <v>SERVIÇOS DE REMOÇÃO POR AMBULÂNCIA - UTI MÓVEL</v>
      </c>
      <c r="B11" s="191" t="str">
        <f>'[3]CAXIAS I'!$D13</f>
        <v>VIP SERVICE TRANSPORTES E LOCAÇÕES LTDA</v>
      </c>
      <c r="C11" s="190" t="str">
        <f>'[3]CAXIAS I'!$E13</f>
        <v>16.637.920/0001-55</v>
      </c>
      <c r="D11" s="192" t="str">
        <f>'[3]CAXIAS I'!$F13</f>
        <v>VALOR FIXO</v>
      </c>
      <c r="E11" s="193">
        <f>'[3]CAXIAS I'!$G13</f>
        <v>43917</v>
      </c>
      <c r="F11" s="193" t="str">
        <f>'[3]CAXIAS I'!$H13</f>
        <v>INDETERMINADO</v>
      </c>
      <c r="G11" s="194">
        <f>'[3]CAXIAS I'!$I13</f>
        <v>33500</v>
      </c>
      <c r="H11" s="195">
        <f>'[3]CAXIAS I'!$J13</f>
        <v>32394.5</v>
      </c>
      <c r="I11" s="199">
        <f>'[3]CAXIAS I'!$K13</f>
        <v>70913</v>
      </c>
    </row>
    <row r="12" spans="1:9">
      <c r="A12" s="203" t="str">
        <f>'[3]CAXIAS I'!$C14</f>
        <v>SERVIÇOS DE REMOÇÃO POR AMBULÂNCIA - UTI MÓVEL</v>
      </c>
      <c r="B12" s="191" t="str">
        <f>'[3]CAXIAS I'!$D14</f>
        <v>VIP SERVICE TRANSPORTES E LOCAÇÕES LTDA</v>
      </c>
      <c r="C12" s="190" t="str">
        <f>'[3]CAXIAS I'!$E14</f>
        <v>16.637.920/0001-55</v>
      </c>
      <c r="D12" s="192" t="str">
        <f>'[3]CAXIAS I'!$F14</f>
        <v>VALOR FIXO</v>
      </c>
      <c r="E12" s="193">
        <f>'[3]CAXIAS I'!$G14</f>
        <v>43917</v>
      </c>
      <c r="F12" s="193" t="str">
        <f>'[3]CAXIAS I'!$H14</f>
        <v>INDETERMINADO</v>
      </c>
      <c r="G12" s="194">
        <f>'[3]CAXIAS I'!$I14</f>
        <v>33500</v>
      </c>
      <c r="H12" s="195">
        <f>'[3]CAXIAS I'!$J14</f>
        <v>32394.5</v>
      </c>
      <c r="I12" s="199">
        <f>'[3]CAXIAS I'!$K14</f>
        <v>71616</v>
      </c>
    </row>
    <row r="13" spans="1:9">
      <c r="A13" s="203" t="str">
        <f>'[3]CAXIAS I'!$C15</f>
        <v>SERVIÇOS DE REMOÇÃO POR AMBULÂNCIA - UTI MÓVEL</v>
      </c>
      <c r="B13" s="191" t="str">
        <f>'[3]CAXIAS I'!$D15</f>
        <v>VIP SERVICE TRANSPORTES E LOCAÇÕES LTDA</v>
      </c>
      <c r="C13" s="190" t="str">
        <f>'[3]CAXIAS I'!$E15</f>
        <v>16.637.920/0001-55</v>
      </c>
      <c r="D13" s="192" t="str">
        <f>'[3]CAXIAS I'!$F15</f>
        <v>VALOR FIXO</v>
      </c>
      <c r="E13" s="193">
        <f>'[3]CAXIAS I'!$G15</f>
        <v>43917</v>
      </c>
      <c r="F13" s="193" t="str">
        <f>'[3]CAXIAS I'!$H15</f>
        <v>INDETERMINADO</v>
      </c>
      <c r="G13" s="194">
        <f>'[3]CAXIAS I'!$I15</f>
        <v>33500</v>
      </c>
      <c r="H13" s="195">
        <f>'[3]CAXIAS I'!$J15</f>
        <v>32394.5</v>
      </c>
      <c r="I13" s="199">
        <f>'[3]CAXIAS I'!$K15</f>
        <v>70204</v>
      </c>
    </row>
    <row r="14" spans="1:9">
      <c r="A14" s="203" t="str">
        <f>'[3]CAXIAS I'!$C16</f>
        <v>DOSIMETRO</v>
      </c>
      <c r="B14" s="191" t="str">
        <f>'[3]CAXIAS I'!$D16</f>
        <v xml:space="preserve">PRO RAD         </v>
      </c>
      <c r="C14" s="190" t="str">
        <f>'[3]CAXIAS I'!$E16</f>
        <v>87.389.086/0001-74</v>
      </c>
      <c r="D14" s="192" t="str">
        <f>'[3]CAXIAS I'!$F16</f>
        <v>QUANTIDADE DE DOSIMETRO UTILIZADO</v>
      </c>
      <c r="E14" s="193">
        <f>'[3]CAXIAS I'!$G16</f>
        <v>43917</v>
      </c>
      <c r="F14" s="193" t="str">
        <f>'[3]CAXIAS I'!$H16</f>
        <v>INDETERMINADO</v>
      </c>
      <c r="G14" s="194">
        <f>'[3]CAXIAS I'!$I16</f>
        <v>122</v>
      </c>
      <c r="H14" s="195">
        <f>'[3]CAXIAS I'!$J16</f>
        <v>122</v>
      </c>
      <c r="I14" s="199">
        <f>'[3]CAXIAS I'!$K16</f>
        <v>550010000009911</v>
      </c>
    </row>
    <row r="15" spans="1:9">
      <c r="A15" s="203" t="str">
        <f>'[3]CAXIAS I'!$C17</f>
        <v>SERVIÇOS PROFISSIONAIS  DE AUDITORIA  INDEPENDENTE DAS DEMONSTRAÇÕES FINANCEIRAS DO EXERCÍCIO DE 2019</v>
      </c>
      <c r="B15" s="191" t="str">
        <f>'[3]CAXIAS I'!$D17</f>
        <v>IGF-  AUDITORIA E CONSULTORES INDEPENDENTES</v>
      </c>
      <c r="C15" s="190" t="str">
        <f>'[3]CAXIAS I'!$E17</f>
        <v>04.899.444/0001-61</v>
      </c>
      <c r="D15" s="192" t="str">
        <f>'[3]CAXIAS I'!$F17</f>
        <v>VALOR FIXO</v>
      </c>
      <c r="E15" s="193">
        <f>'[3]CAXIAS I'!$G17</f>
        <v>43917</v>
      </c>
      <c r="F15" s="193" t="str">
        <f>'[3]CAXIAS I'!$H17</f>
        <v>INDETERMINADO</v>
      </c>
      <c r="G15" s="194">
        <f>'[3]CAXIAS I'!$I17</f>
        <v>2400</v>
      </c>
      <c r="H15" s="195">
        <f>'[3]CAXIAS I'!$J17</f>
        <v>2400</v>
      </c>
      <c r="I15" s="199">
        <f>'[3]CAXIAS I'!$K17</f>
        <v>70902</v>
      </c>
    </row>
    <row r="16" spans="1:9">
      <c r="A16" s="203" t="str">
        <f>'[3]CAXIAS I'!$C18</f>
        <v>SERVIÇOS DE COLETA, ARMAZENAMENTO TEMPORÁRIO, TRANSPORTE, TRATAMENTO E DESTINAÇÃO FINAL DOS RESÍDUOS</v>
      </c>
      <c r="B16" s="191" t="str">
        <f>'[3]CAXIAS I'!$D18</f>
        <v>SERVIOESTE RIO DE JANEIRO LTDA</v>
      </c>
      <c r="C16" s="190" t="str">
        <f>'[3]CAXIAS I'!$E18</f>
        <v>14.470.588/0001-51</v>
      </c>
      <c r="D16" s="192" t="str">
        <f>'[3]CAXIAS I'!$F18</f>
        <v>TIPO DE COLETA DE RESÍDUO</v>
      </c>
      <c r="E16" s="193">
        <f>'[3]CAXIAS I'!$G18</f>
        <v>43917</v>
      </c>
      <c r="F16" s="193" t="str">
        <f>'[3]CAXIAS I'!$H18</f>
        <v>INDETERMINADO</v>
      </c>
      <c r="G16" s="194">
        <f>'[3]CAXIAS I'!$I18</f>
        <v>0</v>
      </c>
      <c r="H16" s="195">
        <f>'[3]CAXIAS I'!$J18</f>
        <v>2512.08</v>
      </c>
      <c r="I16" s="199">
        <f>'[3]CAXIAS I'!$K18</f>
        <v>550321000079419</v>
      </c>
    </row>
    <row r="17" spans="1:9">
      <c r="A17" s="203" t="str">
        <f>'[3]CAXIAS I'!$C19</f>
        <v>SERVIÇOS DE COLETA, ARMAZENAMENTO TEMPORÁRIO, TRANSPORTE, TRATAMENTO E DESTINAÇÃO FINAL DOS RESÍDUOS</v>
      </c>
      <c r="B17" s="191" t="str">
        <f>'[3]CAXIAS I'!$D19</f>
        <v>SERVIOESTE RIO DE JANEIRO LTDA</v>
      </c>
      <c r="C17" s="190" t="str">
        <f>'[3]CAXIAS I'!$E19</f>
        <v>14.470.588/0001-51</v>
      </c>
      <c r="D17" s="192" t="str">
        <f>'[3]CAXIAS I'!$F19</f>
        <v>TIPO DE COLETA DE RESÍDUO</v>
      </c>
      <c r="E17" s="193">
        <f>'[3]CAXIAS I'!$G19</f>
        <v>43917</v>
      </c>
      <c r="F17" s="193" t="str">
        <f>'[3]CAXIAS I'!$H19</f>
        <v>INDETERMINADO</v>
      </c>
      <c r="G17" s="194">
        <f>'[3]CAXIAS I'!$I19</f>
        <v>0</v>
      </c>
      <c r="H17" s="195">
        <f>'[3]CAXIAS I'!$J19</f>
        <v>2581.15</v>
      </c>
      <c r="I17" s="199">
        <f>'[3]CAXIAS I'!$K19</f>
        <v>550321000079419</v>
      </c>
    </row>
    <row r="18" spans="1:9">
      <c r="A18" s="203" t="str">
        <f>'[3]CAXIAS I'!$C20</f>
        <v>SERVIÇOS DE COLETA, ARMAZENAMENTO TEMPORÁRIO, TRANSPORTE, TRATAMENTO E DESTINAÇÃO FINAL DOS RESÍDUOS</v>
      </c>
      <c r="B18" s="191" t="str">
        <f>'[3]CAXIAS I'!$D20</f>
        <v>SERVIOESTE RIO DE JANEIRO LTDA</v>
      </c>
      <c r="C18" s="190" t="str">
        <f>'[3]CAXIAS I'!$E20</f>
        <v>14.470.588/0001-51</v>
      </c>
      <c r="D18" s="192" t="str">
        <f>'[3]CAXIAS I'!$F20</f>
        <v>TIPO DE COLETA DE RESÍDUO</v>
      </c>
      <c r="E18" s="193">
        <f>'[3]CAXIAS I'!$G20</f>
        <v>43917</v>
      </c>
      <c r="F18" s="193" t="str">
        <f>'[3]CAXIAS I'!$H20</f>
        <v>INDETERMINADO</v>
      </c>
      <c r="G18" s="194">
        <f>'[3]CAXIAS I'!$I20</f>
        <v>0</v>
      </c>
      <c r="H18" s="195">
        <f>'[3]CAXIAS I'!$J20</f>
        <v>2610.31</v>
      </c>
      <c r="I18" s="199">
        <f>'[3]CAXIAS I'!$K20</f>
        <v>550321000079419</v>
      </c>
    </row>
    <row r="19" spans="1:9">
      <c r="A19" s="203" t="str">
        <f>'[3]CAXIAS I'!$C21</f>
        <v>SERVIÇOS DE ESTERELIZAÇÃO, REESTERILIZAÇÃO E PROCESSAMENTO DE PRODUTOS PARA SAÚDE</v>
      </c>
      <c r="B19" s="191" t="str">
        <f>'[3]CAXIAS I'!$D21</f>
        <v xml:space="preserve">BIOXXI SERVIÇOS DE ESTERILIZAÇÃO LTDA </v>
      </c>
      <c r="C19" s="190" t="str">
        <f>'[3]CAXIAS I'!$E21</f>
        <v>27.721.364/0001-17</v>
      </c>
      <c r="D19" s="192" t="str">
        <f>'[3]CAXIAS I'!$F21</f>
        <v>VALOR REFERENCIAL SUJEITO A MUDANÇAS CONFORME CONTRATO</v>
      </c>
      <c r="E19" s="193">
        <f>'[3]CAXIAS I'!$G21</f>
        <v>43917</v>
      </c>
      <c r="F19" s="193" t="str">
        <f>'[3]CAXIAS I'!$H21</f>
        <v>INDETERMINADO</v>
      </c>
      <c r="G19" s="194">
        <f>'[3]CAXIAS I'!$I21</f>
        <v>4000</v>
      </c>
      <c r="H19" s="195">
        <f>'[3]CAXIAS I'!$J21</f>
        <v>4000</v>
      </c>
      <c r="I19" s="199">
        <f>'[3]CAXIAS I'!$K21</f>
        <v>72305</v>
      </c>
    </row>
    <row r="20" spans="1:9">
      <c r="A20" s="203" t="str">
        <f>'[3]CAXIAS I'!$C22</f>
        <v>SERVIÇOS DE ASSISTENCIA TÉCNICA E MANUNTENÇÃO DE GERADORES</v>
      </c>
      <c r="B20" s="191" t="str">
        <f>'[3]CAXIAS I'!$D22</f>
        <v xml:space="preserve">EASY POWER COMERCIO DE MAQUINAS E EQUIPAMENTOS LTDA </v>
      </c>
      <c r="C20" s="190" t="str">
        <f>'[3]CAXIAS I'!$E22</f>
        <v>13.913.148/0001-69</v>
      </c>
      <c r="D20" s="192" t="str">
        <f>'[3]CAXIAS I'!$F22</f>
        <v>VALOR FIXO ACRESCIDO DE SERVIÇOS EMERGENCIAIS</v>
      </c>
      <c r="E20" s="193">
        <f>'[3]CAXIAS I'!$G22</f>
        <v>43917</v>
      </c>
      <c r="F20" s="193" t="str">
        <f>'[3]CAXIAS I'!$H22</f>
        <v>INDETERMINADO</v>
      </c>
      <c r="G20" s="194">
        <f>'[3]CAXIAS I'!$I22</f>
        <v>900.81</v>
      </c>
      <c r="H20" s="195">
        <f>'[3]CAXIAS I'!$J22</f>
        <v>900.81</v>
      </c>
      <c r="I20" s="199">
        <f>'[3]CAXIAS I'!$K22</f>
        <v>72303</v>
      </c>
    </row>
    <row r="21" spans="1:9">
      <c r="A21" s="203" t="str">
        <f>'[3]CAXIAS I'!$C23</f>
        <v>SERVIÇOS DE ASSISTENCIA TÉCNICA E MANUNTENÇÃO DE GERADORES</v>
      </c>
      <c r="B21" s="191" t="str">
        <f>'[3]CAXIAS I'!$D23</f>
        <v xml:space="preserve">EASY POWER COMERCIO DE MAQUINAS E EQUIPAMENTOS LTDA </v>
      </c>
      <c r="C21" s="190" t="str">
        <f>'[3]CAXIAS I'!$E23</f>
        <v>13.913.148/0001-69</v>
      </c>
      <c r="D21" s="192" t="str">
        <f>'[3]CAXIAS I'!$F23</f>
        <v>VALOR FIXO ACRESCIDO DE SERVIÇOS EMERGENCIAIS</v>
      </c>
      <c r="E21" s="193">
        <f>'[3]CAXIAS I'!$G23</f>
        <v>43917</v>
      </c>
      <c r="F21" s="193" t="str">
        <f>'[3]CAXIAS I'!$H23</f>
        <v>INDETERMINADO</v>
      </c>
      <c r="G21" s="194">
        <f>'[3]CAXIAS I'!$I23</f>
        <v>900.81</v>
      </c>
      <c r="H21" s="195">
        <f>'[3]CAXIAS I'!$J23</f>
        <v>900.81</v>
      </c>
      <c r="I21" s="199">
        <f>'[3]CAXIAS I'!$K23</f>
        <v>72303</v>
      </c>
    </row>
    <row r="22" spans="1:9">
      <c r="A22" s="203" t="str">
        <f>'[3]CAXIAS I'!$C24</f>
        <v xml:space="preserve">LOCAÇÃO DE EQUIPAMENTOS DE INFORMATICA </v>
      </c>
      <c r="B22" s="191" t="str">
        <f>'[3]CAXIAS I'!$D24</f>
        <v xml:space="preserve">NEO TECNOLOGIA DA INFORMATICA </v>
      </c>
      <c r="C22" s="190" t="str">
        <f>'[3]CAXIAS I'!$E24</f>
        <v>07.366.296/0001-08</v>
      </c>
      <c r="D22" s="192" t="str">
        <f>'[3]CAXIAS I'!$F24</f>
        <v>VALOR FIXO</v>
      </c>
      <c r="E22" s="193" t="str">
        <f>'[3]CAXIAS I'!$G24</f>
        <v>ENTREGA</v>
      </c>
      <c r="F22" s="193" t="str">
        <f>'[3]CAXIAS I'!$H24</f>
        <v>INDETERMINADO</v>
      </c>
      <c r="G22" s="194">
        <f>'[3]CAXIAS I'!$I24</f>
        <v>0</v>
      </c>
      <c r="H22" s="195">
        <f>'[3]CAXIAS I'!$J24</f>
        <v>10120</v>
      </c>
      <c r="I22" s="199">
        <f>'[3]CAXIAS I'!$K24</f>
        <v>70912</v>
      </c>
    </row>
    <row r="23" spans="1:9">
      <c r="A23" s="203" t="str">
        <f>'[3]CAXIAS I'!$C25</f>
        <v xml:space="preserve">SISTEMA DE SOFTWARE </v>
      </c>
      <c r="B23" s="191" t="str">
        <f>'[3]CAXIAS I'!$D25</f>
        <v>BIONEXO DO BRASIL PROCESSAMENTO DE DADOS EIRELI </v>
      </c>
      <c r="C23" s="190" t="str">
        <f>'[3]CAXIAS I'!$E25</f>
        <v>04.069.709/0001-02</v>
      </c>
      <c r="D23" s="192" t="str">
        <f>'[3]CAXIAS I'!$F25</f>
        <v>VALOR FIXO</v>
      </c>
      <c r="E23" s="193">
        <f>'[3]CAXIAS I'!$G25</f>
        <v>43917</v>
      </c>
      <c r="F23" s="193" t="str">
        <f>'[3]CAXIAS I'!$H25</f>
        <v>INDETERMINADO</v>
      </c>
      <c r="G23" s="194">
        <f>'[3]CAXIAS I'!$I25</f>
        <v>1100</v>
      </c>
      <c r="H23" s="195">
        <f>'[3]CAXIAS I'!$J25</f>
        <v>1100</v>
      </c>
      <c r="I23" s="199">
        <f>'[3]CAXIAS I'!$K25</f>
        <v>71619</v>
      </c>
    </row>
    <row r="24" spans="1:9">
      <c r="A24" s="203" t="str">
        <f>'[3]CAXIAS I'!$C26</f>
        <v xml:space="preserve">SISTEMA DE SOFTWARE </v>
      </c>
      <c r="B24" s="191" t="str">
        <f>'[3]CAXIAS I'!$D26</f>
        <v>BIONEXO DO BRASIL PROCESSAMENTO DE DADOS EIRELI </v>
      </c>
      <c r="C24" s="190" t="str">
        <f>'[3]CAXIAS I'!$E26</f>
        <v>04.069.709/0001-02</v>
      </c>
      <c r="D24" s="192" t="str">
        <f>'[3]CAXIAS I'!$F26</f>
        <v>VALOR FIXO</v>
      </c>
      <c r="E24" s="193">
        <f>'[3]CAXIAS I'!$G26</f>
        <v>43917</v>
      </c>
      <c r="F24" s="193" t="str">
        <f>'[3]CAXIAS I'!$H26</f>
        <v>INDETERMINADO</v>
      </c>
      <c r="G24" s="194">
        <f>'[3]CAXIAS I'!$I26</f>
        <v>1100</v>
      </c>
      <c r="H24" s="195">
        <f>'[3]CAXIAS I'!$J26</f>
        <v>1100</v>
      </c>
      <c r="I24" s="199">
        <f>'[3]CAXIAS I'!$K26</f>
        <v>72309</v>
      </c>
    </row>
    <row r="25" spans="1:9">
      <c r="A25" s="203" t="str">
        <f>'[3]CAXIAS I'!$C27</f>
        <v xml:space="preserve">LOCAÇÃO DE EQUIPAMENTOS DE INFORMATICA </v>
      </c>
      <c r="B25" s="191" t="str">
        <f>'[3]CAXIAS I'!$D27</f>
        <v xml:space="preserve">VITAI SOLUÇÕES LTDA </v>
      </c>
      <c r="C25" s="190" t="str">
        <f>'[3]CAXIAS I'!$E27</f>
        <v>01.790.382/0001-67</v>
      </c>
      <c r="D25" s="192" t="str">
        <f>'[3]CAXIAS I'!$F27</f>
        <v>VALOR FIXO</v>
      </c>
      <c r="E25" s="193">
        <f>'[3]CAXIAS I'!$G27</f>
        <v>43917</v>
      </c>
      <c r="F25" s="193" t="str">
        <f>'[3]CAXIAS I'!$H27</f>
        <v>INDETERMINADO</v>
      </c>
      <c r="G25" s="194">
        <f>'[3]CAXIAS I'!$I27</f>
        <v>0</v>
      </c>
      <c r="H25" s="195">
        <f>'[3]CAXIAS I'!$J27</f>
        <v>1100</v>
      </c>
      <c r="I25" s="199">
        <f>'[3]CAXIAS I'!$K27</f>
        <v>72702</v>
      </c>
    </row>
    <row r="26" spans="1:9">
      <c r="A26" s="203" t="str">
        <f>'[3]CAXIAS I'!$C28</f>
        <v xml:space="preserve">LOCAÇÃO DE EQUIPAMENTOS DE INFORMATICA </v>
      </c>
      <c r="B26" s="191" t="str">
        <f>'[3]CAXIAS I'!$D28</f>
        <v xml:space="preserve">VITAI SOLUÇÕES LTDA </v>
      </c>
      <c r="C26" s="190" t="str">
        <f>'[3]CAXIAS I'!$E28</f>
        <v>01.790.382/0001-67</v>
      </c>
      <c r="D26" s="192" t="str">
        <f>'[3]CAXIAS I'!$F28</f>
        <v>VALOR FIXO</v>
      </c>
      <c r="E26" s="193">
        <f>'[3]CAXIAS I'!$G28</f>
        <v>43917</v>
      </c>
      <c r="F26" s="193" t="str">
        <f>'[3]CAXIAS I'!$H28</f>
        <v>INDETERMINADO</v>
      </c>
      <c r="G26" s="194">
        <f>'[3]CAXIAS I'!$I28</f>
        <v>0</v>
      </c>
      <c r="H26" s="195">
        <f>'[3]CAXIAS I'!$J28</f>
        <v>1100</v>
      </c>
      <c r="I26" s="199">
        <f>'[3]CAXIAS I'!$K28</f>
        <v>72702</v>
      </c>
    </row>
    <row r="27" spans="1:9">
      <c r="A27" s="203" t="str">
        <f>'[3]CAXIAS I'!$C29</f>
        <v xml:space="preserve">LOCAÇÃO DE EQUIPAMENTOS DE INFORMATICA </v>
      </c>
      <c r="B27" s="191" t="str">
        <f>'[3]CAXIAS I'!$D29</f>
        <v xml:space="preserve">VITAI SOLUÇÕES LTDA </v>
      </c>
      <c r="C27" s="190" t="str">
        <f>'[3]CAXIAS I'!$E29</f>
        <v>01.790.382/0001-67</v>
      </c>
      <c r="D27" s="192" t="str">
        <f>'[3]CAXIAS I'!$F29</f>
        <v>VALOR FIXO</v>
      </c>
      <c r="E27" s="193">
        <f>'[3]CAXIAS I'!$G29</f>
        <v>43917</v>
      </c>
      <c r="F27" s="193" t="str">
        <f>'[3]CAXIAS I'!$H29</f>
        <v>INDETERMINADO</v>
      </c>
      <c r="G27" s="194">
        <f>'[3]CAXIAS I'!$I29</f>
        <v>0</v>
      </c>
      <c r="H27" s="195">
        <f>'[3]CAXIAS I'!$J29</f>
        <v>1100</v>
      </c>
      <c r="I27" s="199">
        <f>'[3]CAXIAS I'!$K29</f>
        <v>70203</v>
      </c>
    </row>
    <row r="28" spans="1:9">
      <c r="A28" s="203" t="str">
        <f>'[3]CAXIAS I'!$C30</f>
        <v>SOLUÇÃO DE INFORMAÇÕES DE UNIDADE DE SAÚDE</v>
      </c>
      <c r="B28" s="191" t="str">
        <f>'[3]CAXIAS I'!$D30</f>
        <v xml:space="preserve">VITAI SOLUÇÕES LTDA </v>
      </c>
      <c r="C28" s="190" t="str">
        <f>'[3]CAXIAS I'!$E30</f>
        <v>01.790.382/0001-67</v>
      </c>
      <c r="D28" s="192" t="str">
        <f>'[3]CAXIAS I'!$F30</f>
        <v>VALOR FIXO</v>
      </c>
      <c r="E28" s="193">
        <f>'[3]CAXIAS I'!$G30</f>
        <v>43917</v>
      </c>
      <c r="F28" s="193" t="str">
        <f>'[3]CAXIAS I'!$H30</f>
        <v>INDETERMINADO</v>
      </c>
      <c r="G28" s="194">
        <f>'[3]CAXIAS I'!$I30</f>
        <v>0</v>
      </c>
      <c r="H28" s="195">
        <f>'[3]CAXIAS I'!$J30</f>
        <v>5631</v>
      </c>
      <c r="I28" s="199">
        <f>'[3]CAXIAS I'!$K30</f>
        <v>72702</v>
      </c>
    </row>
    <row r="29" spans="1:9">
      <c r="A29" s="203" t="str">
        <f>'[3]CAXIAS I'!$C31</f>
        <v>SOLUÇÃO DE INFORMAÇÕES DE UNIDADE DE SAÚDE</v>
      </c>
      <c r="B29" s="191" t="str">
        <f>'[3]CAXIAS I'!$D31</f>
        <v xml:space="preserve">VITAI SOLUÇÕES LTDA </v>
      </c>
      <c r="C29" s="190" t="str">
        <f>'[3]CAXIAS I'!$E31</f>
        <v>01.790.382/0001-67</v>
      </c>
      <c r="D29" s="192" t="str">
        <f>'[3]CAXIAS I'!$F31</f>
        <v>VALOR FIXO</v>
      </c>
      <c r="E29" s="193">
        <f>'[3]CAXIAS I'!$G31</f>
        <v>43917</v>
      </c>
      <c r="F29" s="193" t="str">
        <f>'[3]CAXIAS I'!$H31</f>
        <v>INDETERMINADO</v>
      </c>
      <c r="G29" s="194">
        <f>'[3]CAXIAS I'!$I31</f>
        <v>0</v>
      </c>
      <c r="H29" s="195">
        <f>'[3]CAXIAS I'!$J31</f>
        <v>5631</v>
      </c>
      <c r="I29" s="199">
        <f>'[3]CAXIAS I'!$K31</f>
        <v>72702</v>
      </c>
    </row>
    <row r="30" spans="1:9">
      <c r="A30" s="203" t="str">
        <f>'[3]CAXIAS I'!$C32</f>
        <v>SOLUÇÃO DE INFORMAÇÕES DE UNIDADE DE SAÚDE</v>
      </c>
      <c r="B30" s="191" t="str">
        <f>'[3]CAXIAS I'!$D32</f>
        <v xml:space="preserve">VITAI SOLUÇÕES LTDA </v>
      </c>
      <c r="C30" s="190" t="str">
        <f>'[3]CAXIAS I'!$E32</f>
        <v>01.790.382/0001-67</v>
      </c>
      <c r="D30" s="192" t="str">
        <f>'[3]CAXIAS I'!$F32</f>
        <v>VALOR FIXO</v>
      </c>
      <c r="E30" s="193">
        <f>'[3]CAXIAS I'!$G32</f>
        <v>43917</v>
      </c>
      <c r="F30" s="193" t="str">
        <f>'[3]CAXIAS I'!$H32</f>
        <v>INDETERMINADO</v>
      </c>
      <c r="G30" s="194">
        <f>'[3]CAXIAS I'!$I32</f>
        <v>0</v>
      </c>
      <c r="H30" s="195">
        <f>'[3]CAXIAS I'!$J32</f>
        <v>5631</v>
      </c>
      <c r="I30" s="199">
        <f>'[3]CAXIAS I'!$K32</f>
        <v>70203</v>
      </c>
    </row>
    <row r="31" spans="1:9">
      <c r="A31" s="203" t="str">
        <f>'[3]CAXIAS I'!$C33</f>
        <v>SERVIÇO JURÍDICO</v>
      </c>
      <c r="B31" s="191" t="str">
        <f>'[3]CAXIAS I'!$D33</f>
        <v>GAG ADVOGADOS ASSOCIADOS</v>
      </c>
      <c r="C31" s="190" t="str">
        <f>'[3]CAXIAS I'!$E33</f>
        <v>17.391998/0001-03</v>
      </c>
      <c r="D31" s="192" t="str">
        <f>'[3]CAXIAS I'!$F33</f>
        <v>VALOR FIXO</v>
      </c>
      <c r="E31" s="193">
        <f>'[3]CAXIAS I'!$G33</f>
        <v>43917</v>
      </c>
      <c r="F31" s="193" t="str">
        <f>'[3]CAXIAS I'!$H33</f>
        <v>INDETERMINADO</v>
      </c>
      <c r="G31" s="194">
        <f>'[3]CAXIAS I'!$I33</f>
        <v>2400</v>
      </c>
      <c r="H31" s="195">
        <f>'[3]CAXIAS I'!$J33</f>
        <v>2400</v>
      </c>
      <c r="I31" s="199">
        <f>'[3]CAXIAS I'!$K33</f>
        <v>71617</v>
      </c>
    </row>
    <row r="32" spans="1:9">
      <c r="A32" s="203" t="str">
        <f>'[3]CAXIAS I'!$C34</f>
        <v>SERVIÇO JURÍDICO TRABALHISTA</v>
      </c>
      <c r="B32" s="191" t="str">
        <f>'[3]CAXIAS I'!$D34</f>
        <v>BRUNO DE GOES GERBASE</v>
      </c>
      <c r="C32" s="190" t="str">
        <f>'[3]CAXIAS I'!$E34</f>
        <v>34.512.073/0001-84</v>
      </c>
      <c r="D32" s="192" t="str">
        <f>'[3]CAXIAS I'!$F34</f>
        <v>VALOR FIXO</v>
      </c>
      <c r="E32" s="193">
        <f>'[3]CAXIAS I'!$G34</f>
        <v>43917</v>
      </c>
      <c r="F32" s="193" t="str">
        <f>'[3]CAXIAS I'!$H34</f>
        <v>INDETERMINADO</v>
      </c>
      <c r="G32" s="194">
        <f>'[3]CAXIAS I'!$I34</f>
        <v>1200</v>
      </c>
      <c r="H32" s="195">
        <f>'[3]CAXIAS I'!$J34</f>
        <v>1200</v>
      </c>
      <c r="I32" s="199">
        <f>'[3]CAXIAS I'!$K34</f>
        <v>71613</v>
      </c>
    </row>
    <row r="33" spans="1:9">
      <c r="A33" s="203" t="str">
        <f>'[3]CAXIAS I'!$C35</f>
        <v>LOCAÇÃO DE EQUIPAMENTOS DE INFORMÁTICA</v>
      </c>
      <c r="B33" s="191" t="str">
        <f>'[3]CAXIAS I'!$D35</f>
        <v xml:space="preserve">MITSUKAWA BRASIL COMERCIAL EIRELI ME  </v>
      </c>
      <c r="C33" s="190" t="str">
        <f>'[3]CAXIAS I'!$E35</f>
        <v>10.634.531/0002-70</v>
      </c>
      <c r="D33" s="192" t="str">
        <f>'[3]CAXIAS I'!$F35</f>
        <v>VALOR FIXO</v>
      </c>
      <c r="E33" s="193">
        <f>'[3]CAXIAS I'!$G35</f>
        <v>43917</v>
      </c>
      <c r="F33" s="193" t="str">
        <f>'[3]CAXIAS I'!$H35</f>
        <v>INDETERMINADO</v>
      </c>
      <c r="G33" s="194">
        <f>'[3]CAXIAS I'!$I35</f>
        <v>0</v>
      </c>
      <c r="H33" s="195">
        <f>'[3]CAXIAS I'!$J35</f>
        <v>15000</v>
      </c>
      <c r="I33" s="199">
        <f>'[3]CAXIAS I'!$K35</f>
        <v>70208</v>
      </c>
    </row>
    <row r="34" spans="1:9">
      <c r="A34" s="203" t="str">
        <f>'[3]CAXIAS I'!$C36</f>
        <v>LICENÇA DE USO DE PONTO ELETRONICO</v>
      </c>
      <c r="B34" s="191" t="str">
        <f>'[3]CAXIAS I'!$D36</f>
        <v>PONTO MAIS</v>
      </c>
      <c r="C34" s="190" t="str">
        <f>'[3]CAXIAS I'!$E36</f>
        <v>23.863.463/0001-82</v>
      </c>
      <c r="D34" s="192" t="str">
        <f>'[3]CAXIAS I'!$F36</f>
        <v>VALOR FIXO</v>
      </c>
      <c r="E34" s="193">
        <f>'[3]CAXIAS I'!$G36</f>
        <v>43917</v>
      </c>
      <c r="F34" s="193" t="str">
        <f>'[3]CAXIAS I'!$H36</f>
        <v>INDETERMINADO</v>
      </c>
      <c r="G34" s="194">
        <f>'[3]CAXIAS I'!$I36</f>
        <v>0</v>
      </c>
      <c r="H34" s="195">
        <f>'[3]CAXIAS I'!$J36</f>
        <v>0</v>
      </c>
      <c r="I34" s="199">
        <f>'[3]CAXIAS I'!$K36</f>
        <v>0</v>
      </c>
    </row>
    <row r="35" spans="1:9">
      <c r="A35" s="203" t="str">
        <f>'[3]CAXIAS I'!$C37</f>
        <v>SISTEMA DE SOFTWARE DE GESTAO</v>
      </c>
      <c r="B35" s="191" t="str">
        <f>'[3]CAXIAS I'!$D37</f>
        <v>CONTA AZUL SOFTWARE LTDA</v>
      </c>
      <c r="C35" s="190" t="str">
        <f>'[3]CAXIAS I'!$E37</f>
        <v>05.206.246/0001-38</v>
      </c>
      <c r="D35" s="192" t="str">
        <f>'[3]CAXIAS I'!$F37</f>
        <v>VALOR FIXO</v>
      </c>
      <c r="E35" s="193">
        <f>'[3]CAXIAS I'!$G37</f>
        <v>43917</v>
      </c>
      <c r="F35" s="193" t="str">
        <f>'[3]CAXIAS I'!$H37</f>
        <v>INDETERMINADO</v>
      </c>
      <c r="G35" s="194">
        <f>'[3]CAXIAS I'!$I37</f>
        <v>0</v>
      </c>
      <c r="H35" s="195">
        <f>'[3]CAXIAS I'!$J37</f>
        <v>0</v>
      </c>
      <c r="I35" s="199">
        <f>'[3]CAXIAS I'!$K37</f>
        <v>0</v>
      </c>
    </row>
    <row r="36" spans="1:9">
      <c r="A36" s="203" t="str">
        <f>'[3]CAXIAS I'!$C38</f>
        <v xml:space="preserve">FORNECIMENTO DE REFEIÇÃO </v>
      </c>
      <c r="B36" s="191" t="str">
        <f>'[3]CAXIAS I'!$D38</f>
        <v>FP RESTAURANTE E COMERCIO DE ALIMENTOS EIRELI ME</v>
      </c>
      <c r="C36" s="190" t="str">
        <f>'[3]CAXIAS I'!$E38</f>
        <v>32.755.131/0001-75</v>
      </c>
      <c r="D36" s="192" t="str">
        <f>'[3]CAXIAS I'!$F38</f>
        <v>VALOR VARIAVÉL</v>
      </c>
      <c r="E36" s="193">
        <f>'[3]CAXIAS I'!$G38</f>
        <v>43917</v>
      </c>
      <c r="F36" s="193" t="str">
        <f>'[3]CAXIAS I'!$H38</f>
        <v>INDETERMINADO</v>
      </c>
      <c r="G36" s="194">
        <f>'[3]CAXIAS I'!$I38</f>
        <v>52000</v>
      </c>
      <c r="H36" s="195">
        <f>'[3]CAXIAS I'!$J38</f>
        <v>47875.5</v>
      </c>
      <c r="I36" s="199">
        <f>'[3]CAXIAS I'!$K38</f>
        <v>72304</v>
      </c>
    </row>
    <row r="37" spans="1:9">
      <c r="A37" s="203" t="str">
        <f>'[3]CAXIAS I'!$C39</f>
        <v>SERVIÇO CONTÁBIL</v>
      </c>
      <c r="B37" s="191" t="str">
        <f>'[3]CAXIAS I'!$D39</f>
        <v>AMORIM ASSESSORIA CONTÁBIL EIRELI - ME</v>
      </c>
      <c r="C37" s="190" t="str">
        <f>'[3]CAXIAS I'!$E39</f>
        <v>23.258.605/0001-82</v>
      </c>
      <c r="D37" s="192" t="str">
        <f>'[3]CAXIAS I'!$F39</f>
        <v>VALOR FIXO</v>
      </c>
      <c r="E37" s="193">
        <f>'[3]CAXIAS I'!$G39</f>
        <v>43917</v>
      </c>
      <c r="F37" s="193" t="str">
        <f>'[3]CAXIAS I'!$H39</f>
        <v>INDETERMINADO</v>
      </c>
      <c r="G37" s="194">
        <f>'[3]CAXIAS I'!$I39</f>
        <v>4000</v>
      </c>
      <c r="H37" s="195">
        <f>'[3]CAXIAS I'!$J39</f>
        <v>4000</v>
      </c>
      <c r="I37" s="199">
        <f>'[3]CAXIAS I'!$K39</f>
        <v>73101</v>
      </c>
    </row>
    <row r="38" spans="1:9">
      <c r="A38" s="203" t="str">
        <f>'[3]CAXIAS I'!$C40</f>
        <v>SERVIÇOS ESPECIFICOS E INERENTES À SEGURANÇA DO TRABALHO E SAÚDE OCUPACIONAL</v>
      </c>
      <c r="B38" s="191" t="str">
        <f>'[3]CAXIAS I'!$D40</f>
        <v xml:space="preserve">CJF ASSESSORIA EM SEGURANCA DO TRABALHO E SAUDE OCUPACIONAL LTDA </v>
      </c>
      <c r="C38" s="190" t="str">
        <f>'[3]CAXIAS I'!$E40</f>
        <v>11.857.102/0001-44</v>
      </c>
      <c r="D38" s="192" t="str">
        <f>'[3]CAXIAS I'!$F40</f>
        <v>VALOR MENSAL BASEADO NO NÚMERO DE COLABORADOS ACRESCIDO DOS EXAMES REALIZADOS</v>
      </c>
      <c r="E38" s="193">
        <f>'[3]CAXIAS I'!$G40</f>
        <v>43917</v>
      </c>
      <c r="F38" s="193" t="str">
        <f>'[3]CAXIAS I'!$H40</f>
        <v>INDETERMINADO</v>
      </c>
      <c r="G38" s="194">
        <f>'[3]CAXIAS I'!$I40</f>
        <v>0</v>
      </c>
      <c r="H38" s="195">
        <f>'[3]CAXIAS I'!$J40</f>
        <v>0</v>
      </c>
      <c r="I38" s="199">
        <f>'[3]CAXIAS I'!$K40</f>
        <v>0</v>
      </c>
    </row>
    <row r="39" spans="1:9">
      <c r="A39" s="203" t="str">
        <f>'[3]CAXIAS I'!$C41</f>
        <v xml:space="preserve">SERVIÇO DE LOGISTICA </v>
      </c>
      <c r="B39" s="191" t="str">
        <f>'[3]CAXIAS I'!$D41</f>
        <v>JEOVA JIREH TRANSPORTE BR LTDA (ZAMED)</v>
      </c>
      <c r="C39" s="190" t="str">
        <f>'[3]CAXIAS I'!$E41</f>
        <v>20.209.036/0001-97</v>
      </c>
      <c r="D39" s="192" t="str">
        <f>'[3]CAXIAS I'!$F41</f>
        <v>VALOR FIXO</v>
      </c>
      <c r="E39" s="193">
        <f>'[3]CAXIAS I'!$G41</f>
        <v>43917</v>
      </c>
      <c r="F39" s="193" t="str">
        <f>'[3]CAXIAS I'!$H41</f>
        <v>INDETERMINADO</v>
      </c>
      <c r="G39" s="194">
        <f>'[3]CAXIAS I'!$I41</f>
        <v>83363.960000000006</v>
      </c>
      <c r="H39" s="195">
        <f>'[3]CAXIAS I'!$J41</f>
        <v>83363.960000000006</v>
      </c>
      <c r="I39" s="199">
        <f>'[3]CAXIAS I'!$K41</f>
        <v>72302</v>
      </c>
    </row>
    <row r="40" spans="1:9">
      <c r="A40" s="203" t="str">
        <f>'[3]CAXIAS I'!$C42</f>
        <v>LOCAÇÃO DE BEBEDOURO</v>
      </c>
      <c r="B40" s="191" t="str">
        <f>'[3]CAXIAS I'!$D42</f>
        <v>F V B COMERCIO E SERVICOS DE MAQUINAS LTDA</v>
      </c>
      <c r="C40" s="190" t="str">
        <f>'[3]CAXIAS I'!$E42</f>
        <v>06.022.597/0001-51</v>
      </c>
      <c r="D40" s="192" t="str">
        <f>'[3]CAXIAS I'!$F42</f>
        <v>VALOR FIXO</v>
      </c>
      <c r="E40" s="193">
        <f>'[3]CAXIAS I'!$G42</f>
        <v>43917</v>
      </c>
      <c r="F40" s="193" t="str">
        <f>'[3]CAXIAS I'!$H42</f>
        <v>INDETERMINADO</v>
      </c>
      <c r="G40" s="194">
        <f>'[3]CAXIAS I'!$I42</f>
        <v>0</v>
      </c>
      <c r="H40" s="195">
        <f>'[3]CAXIAS I'!$J42</f>
        <v>0</v>
      </c>
      <c r="I40" s="199">
        <f>'[3]CAXIAS I'!$K42</f>
        <v>0</v>
      </c>
    </row>
    <row r="41" spans="1:9">
      <c r="A41" s="203" t="str">
        <f>'[3]CAXIAS I'!$C43</f>
        <v>LOCAÇÃO DE BEBEDOURO</v>
      </c>
      <c r="B41" s="191" t="str">
        <f>'[3]CAXIAS I'!$D43</f>
        <v>F V B COMERCIO E SERVICOS DE MAQUINAS LTDA</v>
      </c>
      <c r="C41" s="190" t="str">
        <f>'[3]CAXIAS I'!$E43</f>
        <v>06.022.597/0001-51</v>
      </c>
      <c r="D41" s="192" t="str">
        <f>'[3]CAXIAS I'!$F43</f>
        <v>VALOR FIXO</v>
      </c>
      <c r="E41" s="193">
        <f>'[3]CAXIAS I'!$G43</f>
        <v>43917</v>
      </c>
      <c r="F41" s="193" t="str">
        <f>'[3]CAXIAS I'!$H43</f>
        <v>INDETERMINADO</v>
      </c>
      <c r="G41" s="194">
        <f>'[3]CAXIAS I'!$I43</f>
        <v>0</v>
      </c>
      <c r="H41" s="195">
        <f>'[3]CAXIAS I'!$J43</f>
        <v>0</v>
      </c>
      <c r="I41" s="199">
        <f>'[3]CAXIAS I'!$K43</f>
        <v>0</v>
      </c>
    </row>
    <row r="42" spans="1:9">
      <c r="A42" s="203" t="str">
        <f>'[3]CAXIAS I'!$C44</f>
        <v>LOCAÇÃO DE BEBEDOURO</v>
      </c>
      <c r="B42" s="191" t="str">
        <f>'[3]CAXIAS I'!$D44</f>
        <v>F V B COMERCIO E SERVICOS DE MAQUINAS LTDA</v>
      </c>
      <c r="C42" s="190" t="str">
        <f>'[3]CAXIAS I'!$E44</f>
        <v>06.022.597/0001-51</v>
      </c>
      <c r="D42" s="192" t="str">
        <f>'[3]CAXIAS I'!$F44</f>
        <v>VALOR FIXO</v>
      </c>
      <c r="E42" s="193">
        <f>'[3]CAXIAS I'!$G44</f>
        <v>43917</v>
      </c>
      <c r="F42" s="193" t="str">
        <f>'[3]CAXIAS I'!$H44</f>
        <v>INDETERMINADO</v>
      </c>
      <c r="G42" s="194">
        <f>'[3]CAXIAS I'!$I44</f>
        <v>0</v>
      </c>
      <c r="H42" s="195">
        <f>'[3]CAXIAS I'!$J44</f>
        <v>0</v>
      </c>
      <c r="I42" s="199">
        <f>'[3]CAXIAS I'!$K44</f>
        <v>0</v>
      </c>
    </row>
    <row r="43" spans="1:9">
      <c r="A43" s="203" t="str">
        <f>'[3]CAXIAS I'!$C45</f>
        <v>SERVIÇOS ESPECIFICOS E INERENTES À SEGURANÇA DO TRABALHO E SAÚDE OCUPACIONAL</v>
      </c>
      <c r="B43" s="191" t="str">
        <f>'[3]CAXIAS I'!$D45</f>
        <v xml:space="preserve">CJF ASSESSORIA EM SEGURANCA DO TRABALHO E SAUDE OCUPACIONAL LTDA </v>
      </c>
      <c r="C43" s="190" t="str">
        <f>'[3]CAXIAS I'!$E45</f>
        <v>11.857.102/0001-44</v>
      </c>
      <c r="D43" s="192" t="str">
        <f>'[3]CAXIAS I'!$F45</f>
        <v>VALOR MENSAL BASEADO NO NÚMERO DE COLABORADOS ACRESCIDO DOS EXAMES REALIZADOS</v>
      </c>
      <c r="E43" s="193">
        <f>'[3]CAXIAS I'!$G45</f>
        <v>43917</v>
      </c>
      <c r="F43" s="193" t="str">
        <f>'[3]CAXIAS I'!$H45</f>
        <v>INDETERMINADO</v>
      </c>
      <c r="G43" s="194">
        <f>'[3]CAXIAS I'!$I45</f>
        <v>0</v>
      </c>
      <c r="H43" s="195">
        <f>'[3]CAXIAS I'!$J45</f>
        <v>0</v>
      </c>
      <c r="I43" s="199">
        <f>'[3]CAXIAS I'!$K45</f>
        <v>0</v>
      </c>
    </row>
    <row r="44" spans="1:9">
      <c r="A44" s="203" t="str">
        <f>'[3]CAXIAS I'!$C46</f>
        <v>SERVIÇOS DE RADIOLOGIA</v>
      </c>
      <c r="B44" s="191" t="str">
        <f>'[3]CAXIAS I'!$D46</f>
        <v>RADIOLOGIA EM FOCO LTDA</v>
      </c>
      <c r="C44" s="190" t="str">
        <f>'[3]CAXIAS I'!$E46</f>
        <v>26.069.744/0001-56</v>
      </c>
      <c r="D44" s="192" t="str">
        <f>'[3]CAXIAS I'!$F46</f>
        <v>VALOR FIXO</v>
      </c>
      <c r="E44" s="193">
        <f>'[3]CAXIAS I'!$G46</f>
        <v>43917</v>
      </c>
      <c r="F44" s="193" t="str">
        <f>'[3]CAXIAS I'!$H46</f>
        <v>INDETERMINADO</v>
      </c>
      <c r="G44" s="194">
        <f>'[3]CAXIAS I'!$I46</f>
        <v>37000</v>
      </c>
      <c r="H44" s="195">
        <f>'[3]CAXIAS I'!$J46</f>
        <v>37000</v>
      </c>
      <c r="I44" s="199">
        <f>'[3]CAXIAS I'!$K46</f>
        <v>71615</v>
      </c>
    </row>
    <row r="45" spans="1:9">
      <c r="A45" s="203" t="str">
        <f>'[3]CAXIAS I'!$C47</f>
        <v>SEGURO PREDIAL</v>
      </c>
      <c r="B45" s="191" t="str">
        <f>'[3]CAXIAS I'!$D47</f>
        <v>TOKIO MARINE SEGURADORA S/A</v>
      </c>
      <c r="C45" s="190" t="str">
        <f>'[3]CAXIAS I'!$E47</f>
        <v>33.164.021/0001- 00</v>
      </c>
      <c r="D45" s="192" t="str">
        <f>'[3]CAXIAS I'!$F47</f>
        <v>VALOR FIXO</v>
      </c>
      <c r="E45" s="193">
        <f>'[3]CAXIAS I'!$G47</f>
        <v>43917</v>
      </c>
      <c r="F45" s="193">
        <f>'[3]CAXIAS I'!$H47</f>
        <v>44231</v>
      </c>
      <c r="G45" s="194" t="str">
        <f>'[3]CAXIAS I'!$I47</f>
        <v>-</v>
      </c>
      <c r="H45" s="195">
        <f>'[3]CAXIAS I'!$J47</f>
        <v>199.81</v>
      </c>
      <c r="I45" s="199">
        <f>'[3]CAXIAS I'!$K47</f>
        <v>0</v>
      </c>
    </row>
    <row r="46" spans="1:9">
      <c r="A46" s="203" t="str">
        <f>'[3]CAXIAS I'!$C48</f>
        <v>LOCAÇÃO DE EQUIPAMENTOS DE INFORMÁTICA</v>
      </c>
      <c r="B46" s="191" t="str">
        <f>'[3]CAXIAS I'!$D48</f>
        <v xml:space="preserve">MITSUKAWA BRASIL COMERCIAL EIRELI ME  </v>
      </c>
      <c r="C46" s="190" t="str">
        <f>'[3]CAXIAS I'!$E48</f>
        <v>10.634.531/0002-70</v>
      </c>
      <c r="D46" s="192" t="str">
        <f>'[3]CAXIAS I'!$F48</f>
        <v>VALOR FIXO</v>
      </c>
      <c r="E46" s="193">
        <f>'[3]CAXIAS I'!$G48</f>
        <v>43917</v>
      </c>
      <c r="F46" s="193" t="str">
        <f>'[3]CAXIAS I'!$H48</f>
        <v>INDETERMINADO</v>
      </c>
      <c r="G46" s="194">
        <f>'[3]CAXIAS I'!$I48</f>
        <v>1225</v>
      </c>
      <c r="H46" s="195">
        <f>'[3]CAXIAS I'!$J48</f>
        <v>1225</v>
      </c>
      <c r="I46" s="199">
        <f>'[3]CAXIAS I'!$K48</f>
        <v>72310</v>
      </c>
    </row>
    <row r="47" spans="1:9">
      <c r="A47" s="203" t="str">
        <f>'[3]CAXIAS I'!$C49</f>
        <v>LOCAÇÃO DE EQUIPAMENTOS DE INFORMÁTICA</v>
      </c>
      <c r="B47" s="191" t="str">
        <f>'[3]CAXIAS I'!$D49</f>
        <v xml:space="preserve">MITSUKAWA BRASIL COMERCIAL EIRELI ME  </v>
      </c>
      <c r="C47" s="190" t="str">
        <f>'[3]CAXIAS I'!$E49</f>
        <v>10.634.531/0002-70</v>
      </c>
      <c r="D47" s="192" t="str">
        <f>'[3]CAXIAS I'!$F49</f>
        <v>VALOR FIXO</v>
      </c>
      <c r="E47" s="193">
        <f>'[3]CAXIAS I'!$G49</f>
        <v>43917</v>
      </c>
      <c r="F47" s="193" t="str">
        <f>'[3]CAXIAS I'!$H49</f>
        <v>INDETERMINADO</v>
      </c>
      <c r="G47" s="194">
        <f>'[3]CAXIAS I'!$I49</f>
        <v>1225</v>
      </c>
      <c r="H47" s="195">
        <f>'[3]CAXIAS I'!$J49</f>
        <v>1225</v>
      </c>
      <c r="I47" s="199">
        <f>'[3]CAXIAS I'!$K49</f>
        <v>70909</v>
      </c>
    </row>
    <row r="48" spans="1:9">
      <c r="A48" s="203" t="str">
        <f>'[3]CAXIAS I'!$C50</f>
        <v>SERVIÇOS DE TRANSPORTES E FRETE</v>
      </c>
      <c r="B48" s="191" t="str">
        <f>'[3]CAXIAS I'!$D50</f>
        <v>TALENTOS MUDANÇAS</v>
      </c>
      <c r="C48" s="190" t="str">
        <f>'[3]CAXIAS I'!$E50</f>
        <v>13.250.500/0001-23</v>
      </c>
      <c r="D48" s="192" t="str">
        <f>'[3]CAXIAS I'!$F50</f>
        <v>VALOR FIXO</v>
      </c>
      <c r="E48" s="193">
        <f>'[3]CAXIAS I'!$G50</f>
        <v>43917</v>
      </c>
      <c r="F48" s="193" t="str">
        <f>'[3]CAXIAS I'!$H50</f>
        <v>INDETERMINADO</v>
      </c>
      <c r="G48" s="194" t="str">
        <f>'[3]CAXIAS I'!$I50</f>
        <v>-</v>
      </c>
      <c r="H48" s="195">
        <f>'[3]CAXIAS I'!$J50</f>
        <v>300</v>
      </c>
      <c r="I48" s="199">
        <f>'[3]CAXIAS I'!$K50</f>
        <v>72307</v>
      </c>
    </row>
    <row r="49" spans="1:9">
      <c r="A49" s="203" t="str">
        <f>'[3]CAXIAS I'!$C51</f>
        <v>SERVIÇO DE LABORATÓRIO</v>
      </c>
      <c r="B49" s="191" t="str">
        <f>'[3]CAXIAS I'!$D51</f>
        <v>FLUXO DIAGNÓSTICOS</v>
      </c>
      <c r="C49" s="190" t="str">
        <f>'[3]CAXIAS I'!$E51</f>
        <v>07.384.701/0001-10</v>
      </c>
      <c r="D49" s="192" t="str">
        <f>'[3]CAXIAS I'!$F51</f>
        <v>VALOR FIXO</v>
      </c>
      <c r="E49" s="193">
        <f>'[3]CAXIAS I'!$G51</f>
        <v>43952</v>
      </c>
      <c r="F49" s="193" t="str">
        <f>'[3]CAXIAS I'!$H51</f>
        <v>INDETERMINADO</v>
      </c>
      <c r="G49" s="194">
        <f>'[3]CAXIAS I'!$I51</f>
        <v>60000</v>
      </c>
      <c r="H49" s="195">
        <f>'[3]CAXIAS I'!$J51</f>
        <v>56310</v>
      </c>
      <c r="I49" s="199">
        <f>'[3]CAXIAS I'!$K51</f>
        <v>72301</v>
      </c>
    </row>
    <row r="50" spans="1:9">
      <c r="A50" s="203" t="str">
        <f>'[3]CAXIAS I'!$C52</f>
        <v>SERVIÇO DE DETETIZAÇÃO</v>
      </c>
      <c r="B50" s="191" t="str">
        <f>'[3]CAXIAS I'!$D52</f>
        <v>KOLOMAN CONTROLE DE PRAGAS URBANAS LTDA ME</v>
      </c>
      <c r="C50" s="190" t="str">
        <f>'[3]CAXIAS I'!$E52</f>
        <v>02.858.244/0001-35</v>
      </c>
      <c r="D50" s="192" t="str">
        <f>'[3]CAXIAS I'!$F52</f>
        <v>VALOR FIXO</v>
      </c>
      <c r="E50" s="193" t="str">
        <f>'[3]CAXIAS I'!$G52</f>
        <v>ENTREGA</v>
      </c>
      <c r="F50" s="193" t="str">
        <f>'[3]CAXIAS I'!$H52</f>
        <v>INDETERMINADO</v>
      </c>
      <c r="G50" s="194">
        <f>'[3]CAXIAS I'!$I52</f>
        <v>0</v>
      </c>
      <c r="H50" s="195">
        <f>'[3]CAXIAS I'!$J52</f>
        <v>1335</v>
      </c>
      <c r="I50" s="199">
        <f>'[3]CAXIAS I'!$K52</f>
        <v>72703</v>
      </c>
    </row>
    <row r="51" spans="1:9">
      <c r="A51" s="203" t="str">
        <f>'[3]CAXIAS I'!$C53</f>
        <v>SERVIÇOS MÉDICOS E HOSPITALARES</v>
      </c>
      <c r="B51" s="191" t="str">
        <f>'[3]CAXIAS I'!$D53</f>
        <v>MEDPLUS</v>
      </c>
      <c r="C51" s="190" t="str">
        <f>'[3]CAXIAS I'!$E53</f>
        <v>27.243.049/0001-21</v>
      </c>
      <c r="D51" s="192" t="str">
        <f>'[3]CAXIAS I'!$F53</f>
        <v>VALOR FIXO</v>
      </c>
      <c r="E51" s="193">
        <f>'[3]CAXIAS I'!$G53</f>
        <v>43916</v>
      </c>
      <c r="F51" s="193" t="str">
        <f>'[3]CAXIAS I'!$H53</f>
        <v>INDETERMINADO</v>
      </c>
      <c r="G51" s="194">
        <f>'[3]CAXIAS I'!$I53</f>
        <v>595050</v>
      </c>
      <c r="H51" s="195">
        <f>'[3]CAXIAS I'!$J53</f>
        <v>535719.26</v>
      </c>
      <c r="I51" s="199">
        <f>'[3]CAXIAS I'!$K53</f>
        <v>72101</v>
      </c>
    </row>
    <row r="52" spans="1:9">
      <c r="A52" s="203" t="str">
        <f>'[3]CAXIAS I'!$C54</f>
        <v>SERVIÇOS DE TRANSPORTES E FRETE</v>
      </c>
      <c r="B52" s="191" t="str">
        <f>'[3]CAXIAS I'!$D54</f>
        <v>TALENTOS MUDANÇAS</v>
      </c>
      <c r="C52" s="190" t="str">
        <f>'[3]CAXIAS I'!$E54</f>
        <v>13.250.500/0001-23</v>
      </c>
      <c r="D52" s="192" t="str">
        <f>'[3]CAXIAS I'!$F54</f>
        <v>VALOR FIXO</v>
      </c>
      <c r="E52" s="193">
        <f>'[3]CAXIAS I'!$G54</f>
        <v>43917</v>
      </c>
      <c r="F52" s="193" t="str">
        <f>'[3]CAXIAS I'!$H54</f>
        <v>INDETERMINADO</v>
      </c>
      <c r="G52" s="194" t="str">
        <f>'[3]CAXIAS I'!$I54</f>
        <v>-</v>
      </c>
      <c r="H52" s="195">
        <f>'[3]CAXIAS I'!$J54</f>
        <v>500</v>
      </c>
      <c r="I52" s="199">
        <f>'[3]CAXIAS I'!$K54</f>
        <v>72307</v>
      </c>
    </row>
    <row r="53" spans="1:9">
      <c r="A53" s="203" t="str">
        <f>'[3]CAXIAS I'!$C55</f>
        <v>SERVIÇO DE ENGENHARIA CLINICA</v>
      </c>
      <c r="B53" s="191" t="str">
        <f>'[3]CAXIAS I'!$D55</f>
        <v>NARCOMINAS ASSISTÊNCIA TECNICA LTDA</v>
      </c>
      <c r="C53" s="190" t="str">
        <f>'[3]CAXIAS I'!$E55</f>
        <v>04.740.449/0001-47</v>
      </c>
      <c r="D53" s="192" t="str">
        <f>'[3]CAXIAS I'!$F55</f>
        <v>VALOR FIXO</v>
      </c>
      <c r="E53" s="193">
        <f>'[3]CAXIAS I'!$G55</f>
        <v>43917</v>
      </c>
      <c r="F53" s="193" t="str">
        <f>'[3]CAXIAS I'!$H55</f>
        <v>INDETERMINADO</v>
      </c>
      <c r="G53" s="194">
        <f>'[3]CAXIAS I'!$I55</f>
        <v>4250</v>
      </c>
      <c r="H53" s="195">
        <f>'[3]CAXIAS I'!$J55</f>
        <v>4250</v>
      </c>
      <c r="I53" s="199">
        <f>'[3]CAXIAS I'!$K55</f>
        <v>70207</v>
      </c>
    </row>
    <row r="54" spans="1:9">
      <c r="A54" s="203" t="str">
        <f>'[3]CAXIAS I'!$C56</f>
        <v>SERVIÇO DE ENGENHARIA CLINICA</v>
      </c>
      <c r="B54" s="191" t="str">
        <f>'[3]CAXIAS I'!$D56</f>
        <v>NARCOMINAS ASSISTÊNCIA TECNICA LTDA</v>
      </c>
      <c r="C54" s="190" t="str">
        <f>'[3]CAXIAS I'!$E56</f>
        <v>04.740.449/0001-47</v>
      </c>
      <c r="D54" s="192" t="str">
        <f>'[3]CAXIAS I'!$F56</f>
        <v>VALOR FIXO</v>
      </c>
      <c r="E54" s="193">
        <f>'[3]CAXIAS I'!$G56</f>
        <v>43917</v>
      </c>
      <c r="F54" s="193" t="str">
        <f>'[3]CAXIAS I'!$H56</f>
        <v>INDETERMINADO</v>
      </c>
      <c r="G54" s="194">
        <f>'[3]CAXIAS I'!$I56</f>
        <v>4250</v>
      </c>
      <c r="H54" s="195">
        <f>'[3]CAXIAS I'!$J56</f>
        <v>4250</v>
      </c>
      <c r="I54" s="199">
        <f>'[3]CAXIAS I'!$K56</f>
        <v>70911</v>
      </c>
    </row>
    <row r="55" spans="1:9">
      <c r="A55" s="203" t="e">
        <f>'[3]CAXIAS I'!#REF!</f>
        <v>#REF!</v>
      </c>
      <c r="B55" s="191">
        <f>'[3]CAXIAS I'!$D57</f>
        <v>0</v>
      </c>
      <c r="C55" s="190">
        <f>'[3]CAXIAS I'!$E57</f>
        <v>0</v>
      </c>
      <c r="D55" s="192">
        <f>'[3]CAXIAS I'!$F57</f>
        <v>0</v>
      </c>
      <c r="E55" s="193">
        <f>'[3]CAXIAS I'!$G57</f>
        <v>0</v>
      </c>
      <c r="F55" s="193">
        <f>'[3]CAXIAS I'!$H57</f>
        <v>0</v>
      </c>
      <c r="G55" s="194">
        <f>'[3]CAXIAS I'!$I57</f>
        <v>0</v>
      </c>
      <c r="H55" s="195">
        <f>'[3]CAXIAS I'!$J57</f>
        <v>0</v>
      </c>
      <c r="I55" s="199">
        <f>'[3]CAXIAS I'!$K57</f>
        <v>0</v>
      </c>
    </row>
    <row r="56" spans="1:9">
      <c r="A56" s="203" t="e">
        <f>'[3]CAXIAS I'!#REF!</f>
        <v>#REF!</v>
      </c>
      <c r="B56" s="191">
        <f>'[3]CAXIAS I'!$D58</f>
        <v>0</v>
      </c>
      <c r="C56" s="190">
        <f>'[3]CAXIAS I'!$E58</f>
        <v>0</v>
      </c>
      <c r="D56" s="192">
        <f>'[3]CAXIAS I'!$F58</f>
        <v>0</v>
      </c>
      <c r="E56" s="193">
        <f>'[3]CAXIAS I'!$G58</f>
        <v>0</v>
      </c>
      <c r="F56" s="193">
        <f>'[3]CAXIAS I'!$H58</f>
        <v>0</v>
      </c>
      <c r="G56" s="194">
        <f>'[3]CAXIAS I'!$I58</f>
        <v>0</v>
      </c>
      <c r="H56" s="195">
        <f>'[3]CAXIAS I'!$J58</f>
        <v>0</v>
      </c>
      <c r="I56" s="199">
        <f>'[3]CAXIAS I'!$K58</f>
        <v>0</v>
      </c>
    </row>
    <row r="57" spans="1:9">
      <c r="A57" s="203" t="e">
        <f>'[3]CAXIAS I'!#REF!</f>
        <v>#REF!</v>
      </c>
      <c r="B57" s="191">
        <f>'[3]CAXIAS I'!$D59</f>
        <v>0</v>
      </c>
      <c r="C57" s="190">
        <f>'[3]CAXIAS I'!$E59</f>
        <v>0</v>
      </c>
      <c r="D57" s="192">
        <f>'[3]CAXIAS I'!$F59</f>
        <v>0</v>
      </c>
      <c r="E57" s="193">
        <f>'[3]CAXIAS I'!$G59</f>
        <v>0</v>
      </c>
      <c r="F57" s="193">
        <f>'[3]CAXIAS I'!$H59</f>
        <v>0</v>
      </c>
      <c r="G57" s="194">
        <f>'[3]CAXIAS I'!$I59</f>
        <v>0</v>
      </c>
      <c r="H57" s="195">
        <f>'[3]CAXIAS I'!$J59</f>
        <v>0</v>
      </c>
      <c r="I57" s="199">
        <f>'[3]CAXIAS I'!$K59</f>
        <v>0</v>
      </c>
    </row>
    <row r="58" spans="1:9">
      <c r="A58" s="203" t="e">
        <f>'[3]CAXIAS I'!#REF!</f>
        <v>#REF!</v>
      </c>
      <c r="B58" s="191">
        <f>'[3]CAXIAS I'!$D60</f>
        <v>0</v>
      </c>
      <c r="C58" s="190">
        <f>'[3]CAXIAS I'!$E60</f>
        <v>0</v>
      </c>
      <c r="D58" s="192">
        <f>'[3]CAXIAS I'!$F60</f>
        <v>0</v>
      </c>
      <c r="E58" s="193">
        <f>'[3]CAXIAS I'!$G60</f>
        <v>0</v>
      </c>
      <c r="F58" s="193">
        <f>'[3]CAXIAS I'!$H60</f>
        <v>0</v>
      </c>
      <c r="G58" s="194">
        <f>'[3]CAXIAS I'!$I60</f>
        <v>0</v>
      </c>
      <c r="H58" s="195">
        <f>'[3]CAXIAS I'!$J60</f>
        <v>0</v>
      </c>
      <c r="I58" s="199">
        <f>'[3]CAXIAS I'!$K60</f>
        <v>0</v>
      </c>
    </row>
    <row r="59" spans="1:9">
      <c r="A59" s="203" t="e">
        <f>'[3]CAXIAS I'!#REF!</f>
        <v>#REF!</v>
      </c>
      <c r="B59" s="191">
        <f>'[3]CAXIAS I'!$D61</f>
        <v>0</v>
      </c>
      <c r="C59" s="190">
        <f>'[3]CAXIAS I'!$E61</f>
        <v>0</v>
      </c>
      <c r="D59" s="192">
        <f>'[3]CAXIAS I'!$F61</f>
        <v>0</v>
      </c>
      <c r="E59" s="193">
        <f>'[3]CAXIAS I'!$G61</f>
        <v>0</v>
      </c>
      <c r="F59" s="193">
        <f>'[3]CAXIAS I'!$H61</f>
        <v>0</v>
      </c>
      <c r="G59" s="194">
        <f>'[3]CAXIAS I'!$I61</f>
        <v>0</v>
      </c>
      <c r="H59" s="195">
        <f>'[3]CAXIAS I'!$J61</f>
        <v>0</v>
      </c>
      <c r="I59" s="199">
        <f>'[3]CAXIAS I'!$K61</f>
        <v>0</v>
      </c>
    </row>
    <row r="60" spans="1:9">
      <c r="A60" s="203" t="e">
        <f>'[3]CAXIAS I'!#REF!</f>
        <v>#REF!</v>
      </c>
      <c r="B60" s="191">
        <f>'[3]CAXIAS I'!$D62</f>
        <v>0</v>
      </c>
      <c r="C60" s="190">
        <f>'[3]CAXIAS I'!$E62</f>
        <v>0</v>
      </c>
      <c r="D60" s="192">
        <f>'[3]CAXIAS I'!$F62</f>
        <v>0</v>
      </c>
      <c r="E60" s="193">
        <f>'[3]CAXIAS I'!$G62</f>
        <v>0</v>
      </c>
      <c r="F60" s="193">
        <f>'[3]CAXIAS I'!$H62</f>
        <v>0</v>
      </c>
      <c r="G60" s="194">
        <f>'[3]CAXIAS I'!$I62</f>
        <v>0</v>
      </c>
      <c r="H60" s="195">
        <f>'[3]CAXIAS I'!$J62</f>
        <v>0</v>
      </c>
      <c r="I60" s="199">
        <f>'[3]CAXIAS I'!$K62</f>
        <v>0</v>
      </c>
    </row>
    <row r="61" spans="1:9" ht="15.75">
      <c r="A61" s="479"/>
      <c r="B61" s="479"/>
      <c r="C61" s="479"/>
      <c r="D61" s="479"/>
      <c r="E61" s="479"/>
      <c r="F61" s="479"/>
      <c r="G61" s="188">
        <f>SUM(G7:G60)</f>
        <v>979387.58000000007</v>
      </c>
      <c r="H61" s="189">
        <f>SUM(H7:H60)</f>
        <v>964277.19</v>
      </c>
      <c r="I61" s="200"/>
    </row>
    <row r="63" spans="1:9" ht="15.75">
      <c r="A63" s="472" t="s">
        <v>133</v>
      </c>
      <c r="B63" s="473"/>
      <c r="C63" s="473"/>
      <c r="D63" s="473"/>
      <c r="E63" s="473"/>
      <c r="F63" s="473"/>
      <c r="G63" s="473"/>
      <c r="H63" s="473"/>
      <c r="I63" s="201"/>
    </row>
    <row r="64" spans="1:9" ht="15.75">
      <c r="A64" s="472" t="s">
        <v>134</v>
      </c>
      <c r="B64" s="473"/>
      <c r="C64" s="473"/>
      <c r="D64" s="473"/>
      <c r="E64" s="473"/>
      <c r="F64" s="473"/>
      <c r="G64" s="473"/>
      <c r="H64" s="473"/>
      <c r="I64" s="201"/>
    </row>
    <row r="65" spans="1:9" ht="15.75">
      <c r="A65" s="472" t="s">
        <v>135</v>
      </c>
      <c r="B65" s="473"/>
      <c r="C65" s="473"/>
      <c r="D65" s="473"/>
      <c r="E65" s="473"/>
      <c r="F65" s="473"/>
      <c r="G65" s="473"/>
      <c r="H65" s="473"/>
      <c r="I65" s="201"/>
    </row>
  </sheetData>
  <mergeCells count="14">
    <mergeCell ref="A65:H65"/>
    <mergeCell ref="A1:F1"/>
    <mergeCell ref="A2:F2"/>
    <mergeCell ref="A3:H3"/>
    <mergeCell ref="A4:H4"/>
    <mergeCell ref="A5:A6"/>
    <mergeCell ref="B5:B6"/>
    <mergeCell ref="C5:C6"/>
    <mergeCell ref="D5:D6"/>
    <mergeCell ref="E5:F5"/>
    <mergeCell ref="G5:H5"/>
    <mergeCell ref="A61:F61"/>
    <mergeCell ref="A63:H63"/>
    <mergeCell ref="A64:H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70" zoomScaleNormal="70" workbookViewId="0">
      <selection activeCell="A2" sqref="A2:L2"/>
    </sheetView>
  </sheetViews>
  <sheetFormatPr defaultRowHeight="15"/>
  <cols>
    <col min="1" max="1" width="13.7109375" customWidth="1"/>
    <col min="2" max="2" width="16.7109375" customWidth="1"/>
    <col min="3" max="3" width="10.85546875" customWidth="1"/>
    <col min="4" max="4" width="22.85546875" customWidth="1"/>
    <col min="5" max="5" width="15.28515625" customWidth="1"/>
    <col min="7" max="7" width="14.28515625" customWidth="1"/>
    <col min="8" max="8" width="13.85546875" customWidth="1"/>
    <col min="9" max="9" width="21.28515625" customWidth="1"/>
    <col min="10" max="10" width="17.7109375" customWidth="1"/>
    <col min="11" max="11" width="15.7109375" customWidth="1"/>
    <col min="12" max="12" width="13.28515625" customWidth="1"/>
  </cols>
  <sheetData>
    <row r="1" spans="1:12">
      <c r="A1" s="481" t="str">
        <f>INICIO!A5</f>
        <v>UNIDADE: P. S. MIRACATU/SP E SEDE ADM. MIRACATU/SP</v>
      </c>
      <c r="B1" s="482"/>
      <c r="C1" s="482"/>
      <c r="D1" s="482"/>
      <c r="E1" s="482"/>
      <c r="F1" s="482"/>
      <c r="G1" s="482"/>
      <c r="H1" s="482"/>
      <c r="I1" s="73"/>
      <c r="J1" s="73"/>
      <c r="K1" s="74"/>
      <c r="L1" s="88" t="str">
        <f>INICIO!A6</f>
        <v>MÊS: 05/2024</v>
      </c>
    </row>
    <row r="2" spans="1:12">
      <c r="A2" s="483" t="str">
        <f>INICIO!A5</f>
        <v>UNIDADE: P. S. MIRACATU/SP E SEDE ADM. MIRACATU/SP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5"/>
    </row>
    <row r="3" spans="1:12">
      <c r="A3" s="486" t="s">
        <v>136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8"/>
    </row>
    <row r="4" spans="1:12">
      <c r="A4" s="489"/>
      <c r="B4" s="490"/>
      <c r="C4" s="490"/>
      <c r="D4" s="490"/>
      <c r="E4" s="490"/>
      <c r="F4" s="490"/>
      <c r="G4" s="490"/>
      <c r="H4" s="490"/>
      <c r="I4" s="490"/>
      <c r="J4" s="490"/>
      <c r="K4" s="490"/>
      <c r="L4" s="491"/>
    </row>
    <row r="5" spans="1:12" ht="36">
      <c r="A5" s="75" t="s">
        <v>137</v>
      </c>
      <c r="B5" s="76" t="s">
        <v>138</v>
      </c>
      <c r="C5" s="76" t="s">
        <v>139</v>
      </c>
      <c r="D5" s="76"/>
      <c r="E5" s="76" t="s">
        <v>140</v>
      </c>
      <c r="F5" s="76" t="s">
        <v>141</v>
      </c>
      <c r="G5" s="76" t="s">
        <v>142</v>
      </c>
      <c r="H5" s="76" t="s">
        <v>143</v>
      </c>
      <c r="I5" s="76" t="s">
        <v>144</v>
      </c>
      <c r="J5" s="76" t="s">
        <v>145</v>
      </c>
      <c r="K5" s="76" t="s">
        <v>146</v>
      </c>
      <c r="L5" s="77" t="s">
        <v>147</v>
      </c>
    </row>
    <row r="6" spans="1:12">
      <c r="A6" s="69"/>
      <c r="B6" s="82"/>
      <c r="C6" s="82"/>
      <c r="D6" s="82"/>
      <c r="E6" s="82" t="s">
        <v>148</v>
      </c>
      <c r="F6" s="83" t="s">
        <v>148</v>
      </c>
      <c r="G6" s="82"/>
      <c r="H6" s="86"/>
      <c r="I6" s="82"/>
      <c r="J6" s="84">
        <v>0</v>
      </c>
      <c r="K6" s="82"/>
      <c r="L6" s="85"/>
    </row>
    <row r="7" spans="1:12">
      <c r="A7" s="69"/>
      <c r="B7" s="82"/>
      <c r="C7" s="82"/>
      <c r="D7" s="82"/>
      <c r="E7" s="82"/>
      <c r="F7" s="83"/>
      <c r="G7" s="82"/>
      <c r="H7" s="86"/>
      <c r="I7" s="82"/>
      <c r="J7" s="84"/>
      <c r="K7" s="82"/>
      <c r="L7" s="85"/>
    </row>
    <row r="8" spans="1:12">
      <c r="A8" s="69"/>
      <c r="B8" s="67"/>
      <c r="C8" s="82"/>
      <c r="D8" s="67"/>
      <c r="E8" s="82"/>
      <c r="F8" s="83"/>
      <c r="G8" s="67"/>
      <c r="H8" s="87"/>
      <c r="I8" s="82"/>
      <c r="J8" s="84"/>
      <c r="K8" s="67"/>
      <c r="L8" s="85"/>
    </row>
    <row r="9" spans="1:12">
      <c r="A9" s="69"/>
      <c r="B9" s="67"/>
      <c r="C9" s="82"/>
      <c r="D9" s="67"/>
      <c r="E9" s="82"/>
      <c r="F9" s="83"/>
      <c r="G9" s="67"/>
      <c r="H9" s="87"/>
      <c r="I9" s="82"/>
      <c r="J9" s="84"/>
      <c r="K9" s="67"/>
      <c r="L9" s="85"/>
    </row>
    <row r="10" spans="1:12">
      <c r="A10" s="69"/>
      <c r="B10" s="67"/>
      <c r="C10" s="82"/>
      <c r="D10" s="67"/>
      <c r="E10" s="82"/>
      <c r="F10" s="83"/>
      <c r="G10" s="67"/>
      <c r="H10" s="87"/>
      <c r="I10" s="82"/>
      <c r="J10" s="84"/>
      <c r="K10" s="67"/>
      <c r="L10" s="85"/>
    </row>
    <row r="11" spans="1:12">
      <c r="A11" s="69"/>
      <c r="B11" s="67"/>
      <c r="C11" s="82"/>
      <c r="D11" s="67"/>
      <c r="E11" s="82"/>
      <c r="F11" s="83"/>
      <c r="G11" s="67"/>
      <c r="H11" s="87"/>
      <c r="I11" s="82"/>
      <c r="J11" s="84"/>
      <c r="K11" s="67"/>
      <c r="L11" s="85"/>
    </row>
    <row r="12" spans="1:12">
      <c r="A12" s="69"/>
      <c r="B12" s="67"/>
      <c r="C12" s="82"/>
      <c r="D12" s="67"/>
      <c r="E12" s="67"/>
      <c r="F12" s="83"/>
      <c r="G12" s="67"/>
      <c r="H12" s="87"/>
      <c r="I12" s="82"/>
      <c r="J12" s="84"/>
      <c r="K12" s="67"/>
      <c r="L12" s="85"/>
    </row>
    <row r="13" spans="1:12">
      <c r="A13" s="69"/>
      <c r="B13" s="67"/>
      <c r="C13" s="82"/>
      <c r="D13" s="67"/>
      <c r="E13" s="67"/>
      <c r="F13" s="83"/>
      <c r="G13" s="67"/>
      <c r="H13" s="87"/>
      <c r="I13" s="82"/>
      <c r="J13" s="84"/>
      <c r="K13" s="67"/>
      <c r="L13" s="85"/>
    </row>
    <row r="14" spans="1:12">
      <c r="A14" s="69"/>
      <c r="B14" s="67"/>
      <c r="C14" s="67"/>
      <c r="D14" s="67"/>
      <c r="E14" s="67"/>
      <c r="F14" s="70"/>
      <c r="G14" s="67"/>
      <c r="H14" s="67"/>
      <c r="I14" s="67"/>
      <c r="J14" s="72"/>
      <c r="K14" s="67"/>
      <c r="L14" s="68"/>
    </row>
    <row r="15" spans="1:12">
      <c r="A15" s="69"/>
      <c r="B15" s="67"/>
      <c r="C15" s="67"/>
      <c r="D15" s="67"/>
      <c r="E15" s="67"/>
      <c r="F15" s="70"/>
      <c r="G15" s="67"/>
      <c r="H15" s="67"/>
      <c r="I15" s="67"/>
      <c r="J15" s="72"/>
      <c r="K15" s="67"/>
      <c r="L15" s="68"/>
    </row>
    <row r="16" spans="1:12">
      <c r="A16" s="69"/>
      <c r="B16" s="67"/>
      <c r="C16" s="67"/>
      <c r="D16" s="67"/>
      <c r="E16" s="67"/>
      <c r="F16" s="70"/>
      <c r="G16" s="67"/>
      <c r="H16" s="67"/>
      <c r="I16" s="67"/>
      <c r="J16" s="72"/>
      <c r="K16" s="67"/>
      <c r="L16" s="68"/>
    </row>
    <row r="17" spans="1:12">
      <c r="A17" s="69"/>
      <c r="B17" s="67"/>
      <c r="C17" s="67"/>
      <c r="D17" s="67"/>
      <c r="E17" s="67"/>
      <c r="F17" s="70"/>
      <c r="G17" s="67"/>
      <c r="H17" s="67"/>
      <c r="I17" s="67"/>
      <c r="J17" s="72"/>
      <c r="K17" s="67"/>
      <c r="L17" s="68"/>
    </row>
    <row r="18" spans="1:12">
      <c r="A18" s="69"/>
      <c r="B18" s="67"/>
      <c r="C18" s="67"/>
      <c r="D18" s="67"/>
      <c r="E18" s="67"/>
      <c r="F18" s="70"/>
      <c r="G18" s="67"/>
      <c r="H18" s="67"/>
      <c r="I18" s="67"/>
      <c r="J18" s="72"/>
      <c r="K18" s="67"/>
      <c r="L18" s="68"/>
    </row>
    <row r="19" spans="1:12">
      <c r="A19" s="66"/>
      <c r="B19" s="67"/>
      <c r="C19" s="67"/>
      <c r="D19" s="67"/>
      <c r="E19" s="67"/>
      <c r="F19" s="70"/>
      <c r="G19" s="67"/>
      <c r="H19" s="67"/>
      <c r="I19" s="67"/>
      <c r="J19" s="72"/>
      <c r="K19" s="67"/>
      <c r="L19" s="68"/>
    </row>
    <row r="20" spans="1:12">
      <c r="A20" s="66"/>
      <c r="B20" s="67"/>
      <c r="C20" s="67"/>
      <c r="D20" s="67"/>
      <c r="E20" s="67"/>
      <c r="F20" s="70"/>
      <c r="G20" s="67"/>
      <c r="H20" s="67"/>
      <c r="I20" s="67"/>
      <c r="J20" s="72"/>
      <c r="K20" s="67"/>
      <c r="L20" s="68"/>
    </row>
    <row r="21" spans="1:12">
      <c r="A21" s="66"/>
      <c r="B21" s="67"/>
      <c r="C21" s="67"/>
      <c r="D21" s="67"/>
      <c r="E21" s="67"/>
      <c r="F21" s="70"/>
      <c r="G21" s="67"/>
      <c r="H21" s="67"/>
      <c r="I21" s="67"/>
      <c r="J21" s="72"/>
      <c r="K21" s="67"/>
      <c r="L21" s="68"/>
    </row>
    <row r="22" spans="1:12">
      <c r="A22" s="60"/>
      <c r="B22" s="61"/>
      <c r="C22" s="61"/>
      <c r="D22" s="61"/>
      <c r="E22" s="61"/>
      <c r="F22" s="70"/>
      <c r="G22" s="61"/>
      <c r="H22" s="61"/>
      <c r="I22" s="61"/>
      <c r="J22" s="70"/>
      <c r="K22" s="61"/>
      <c r="L22" s="62"/>
    </row>
    <row r="23" spans="1:12">
      <c r="A23" s="60"/>
      <c r="B23" s="61"/>
      <c r="C23" s="61"/>
      <c r="D23" s="61"/>
      <c r="E23" s="61"/>
      <c r="F23" s="70"/>
      <c r="G23" s="61"/>
      <c r="H23" s="61"/>
      <c r="I23" s="61"/>
      <c r="J23" s="70"/>
      <c r="K23" s="61"/>
      <c r="L23" s="62"/>
    </row>
    <row r="24" spans="1:12">
      <c r="A24" s="60"/>
      <c r="B24" s="61"/>
      <c r="C24" s="61"/>
      <c r="D24" s="61"/>
      <c r="E24" s="61"/>
      <c r="F24" s="70"/>
      <c r="G24" s="61"/>
      <c r="H24" s="61"/>
      <c r="I24" s="61"/>
      <c r="J24" s="70"/>
      <c r="K24" s="61"/>
      <c r="L24" s="62"/>
    </row>
    <row r="25" spans="1:12">
      <c r="A25" s="60"/>
      <c r="B25" s="61"/>
      <c r="C25" s="61"/>
      <c r="D25" s="61"/>
      <c r="E25" s="61"/>
      <c r="F25" s="70"/>
      <c r="G25" s="61"/>
      <c r="H25" s="61"/>
      <c r="I25" s="61"/>
      <c r="J25" s="70"/>
      <c r="K25" s="61"/>
      <c r="L25" s="62"/>
    </row>
    <row r="26" spans="1:12">
      <c r="A26" s="60"/>
      <c r="B26" s="61"/>
      <c r="C26" s="61"/>
      <c r="D26" s="61"/>
      <c r="E26" s="61"/>
      <c r="F26" s="70"/>
      <c r="G26" s="61"/>
      <c r="H26" s="61"/>
      <c r="I26" s="61"/>
      <c r="J26" s="70"/>
      <c r="K26" s="61"/>
      <c r="L26" s="62"/>
    </row>
    <row r="27" spans="1:12">
      <c r="A27" s="60"/>
      <c r="B27" s="61"/>
      <c r="C27" s="61"/>
      <c r="D27" s="61"/>
      <c r="E27" s="61"/>
      <c r="F27" s="70"/>
      <c r="G27" s="61"/>
      <c r="H27" s="61"/>
      <c r="I27" s="61"/>
      <c r="J27" s="70"/>
      <c r="K27" s="61"/>
      <c r="L27" s="62"/>
    </row>
    <row r="28" spans="1:12">
      <c r="A28" s="60"/>
      <c r="B28" s="61"/>
      <c r="C28" s="61"/>
      <c r="D28" s="61"/>
      <c r="E28" s="61"/>
      <c r="F28" s="70"/>
      <c r="G28" s="61"/>
      <c r="H28" s="61"/>
      <c r="I28" s="61"/>
      <c r="J28" s="70"/>
      <c r="K28" s="61"/>
      <c r="L28" s="62"/>
    </row>
    <row r="29" spans="1:12">
      <c r="A29" s="60"/>
      <c r="B29" s="61"/>
      <c r="C29" s="61"/>
      <c r="D29" s="61"/>
      <c r="E29" s="61"/>
      <c r="F29" s="70"/>
      <c r="G29" s="61"/>
      <c r="H29" s="61"/>
      <c r="I29" s="61"/>
      <c r="J29" s="70"/>
      <c r="K29" s="61"/>
      <c r="L29" s="62"/>
    </row>
    <row r="30" spans="1:12">
      <c r="A30" s="60"/>
      <c r="B30" s="61"/>
      <c r="C30" s="61"/>
      <c r="D30" s="61"/>
      <c r="E30" s="61"/>
      <c r="F30" s="70"/>
      <c r="G30" s="61"/>
      <c r="H30" s="61"/>
      <c r="I30" s="61"/>
      <c r="J30" s="70"/>
      <c r="K30" s="61"/>
      <c r="L30" s="62"/>
    </row>
    <row r="31" spans="1:12">
      <c r="A31" s="60"/>
      <c r="B31" s="61"/>
      <c r="C31" s="61"/>
      <c r="D31" s="61"/>
      <c r="E31" s="61"/>
      <c r="F31" s="70"/>
      <c r="G31" s="61"/>
      <c r="H31" s="61"/>
      <c r="I31" s="61"/>
      <c r="J31" s="70"/>
      <c r="K31" s="61"/>
      <c r="L31" s="62"/>
    </row>
    <row r="32" spans="1:12">
      <c r="A32" s="60"/>
      <c r="B32" s="61"/>
      <c r="C32" s="61"/>
      <c r="D32" s="61"/>
      <c r="E32" s="61"/>
      <c r="F32" s="70"/>
      <c r="G32" s="61"/>
      <c r="H32" s="61"/>
      <c r="I32" s="61"/>
      <c r="J32" s="70"/>
      <c r="K32" s="61"/>
      <c r="L32" s="62"/>
    </row>
    <row r="33" spans="1:12">
      <c r="A33" s="60"/>
      <c r="B33" s="61"/>
      <c r="C33" s="61"/>
      <c r="D33" s="61"/>
      <c r="E33" s="61"/>
      <c r="F33" s="70"/>
      <c r="G33" s="61"/>
      <c r="H33" s="61"/>
      <c r="I33" s="61"/>
      <c r="J33" s="70"/>
      <c r="K33" s="61"/>
      <c r="L33" s="62"/>
    </row>
    <row r="34" spans="1:12">
      <c r="A34" s="60"/>
      <c r="B34" s="61"/>
      <c r="C34" s="61"/>
      <c r="D34" s="61"/>
      <c r="E34" s="61"/>
      <c r="F34" s="70"/>
      <c r="G34" s="61"/>
      <c r="H34" s="61"/>
      <c r="I34" s="61"/>
      <c r="J34" s="70"/>
      <c r="K34" s="61"/>
      <c r="L34" s="62"/>
    </row>
    <row r="35" spans="1:12">
      <c r="A35" s="60"/>
      <c r="B35" s="61"/>
      <c r="C35" s="61"/>
      <c r="D35" s="61"/>
      <c r="E35" s="61"/>
      <c r="F35" s="70"/>
      <c r="G35" s="61"/>
      <c r="H35" s="61"/>
      <c r="I35" s="61"/>
      <c r="J35" s="70"/>
      <c r="K35" s="61"/>
      <c r="L35" s="62"/>
    </row>
    <row r="36" spans="1:12">
      <c r="A36" s="60"/>
      <c r="B36" s="61"/>
      <c r="C36" s="61"/>
      <c r="D36" s="61"/>
      <c r="E36" s="61"/>
      <c r="F36" s="70"/>
      <c r="G36" s="61"/>
      <c r="H36" s="61"/>
      <c r="I36" s="61"/>
      <c r="J36" s="70"/>
      <c r="K36" s="61"/>
      <c r="L36" s="62"/>
    </row>
    <row r="37" spans="1:12">
      <c r="A37" s="60"/>
      <c r="B37" s="61"/>
      <c r="C37" s="61"/>
      <c r="D37" s="61"/>
      <c r="E37" s="61"/>
      <c r="F37" s="70"/>
      <c r="G37" s="61"/>
      <c r="H37" s="61"/>
      <c r="I37" s="61"/>
      <c r="J37" s="70"/>
      <c r="K37" s="61"/>
      <c r="L37" s="62"/>
    </row>
    <row r="38" spans="1:12">
      <c r="A38" s="60"/>
      <c r="B38" s="61"/>
      <c r="C38" s="61"/>
      <c r="D38" s="61"/>
      <c r="E38" s="61"/>
      <c r="F38" s="70"/>
      <c r="G38" s="61"/>
      <c r="H38" s="61"/>
      <c r="I38" s="61"/>
      <c r="J38" s="70"/>
      <c r="K38" s="61"/>
      <c r="L38" s="62"/>
    </row>
    <row r="39" spans="1:12">
      <c r="A39" s="60"/>
      <c r="B39" s="61"/>
      <c r="C39" s="61"/>
      <c r="D39" s="61"/>
      <c r="E39" s="61"/>
      <c r="F39" s="70"/>
      <c r="G39" s="61"/>
      <c r="H39" s="61"/>
      <c r="I39" s="61"/>
      <c r="J39" s="70"/>
      <c r="K39" s="61"/>
      <c r="L39" s="62"/>
    </row>
    <row r="40" spans="1:12">
      <c r="A40" s="60"/>
      <c r="B40" s="61"/>
      <c r="C40" s="61"/>
      <c r="D40" s="61"/>
      <c r="E40" s="61"/>
      <c r="F40" s="70"/>
      <c r="G40" s="61"/>
      <c r="H40" s="61"/>
      <c r="I40" s="61"/>
      <c r="J40" s="70"/>
      <c r="K40" s="61"/>
      <c r="L40" s="62"/>
    </row>
    <row r="41" spans="1:12">
      <c r="A41" s="60"/>
      <c r="B41" s="61"/>
      <c r="C41" s="61"/>
      <c r="D41" s="61"/>
      <c r="E41" s="61"/>
      <c r="F41" s="70"/>
      <c r="G41" s="61"/>
      <c r="H41" s="61"/>
      <c r="I41" s="61"/>
      <c r="J41" s="70"/>
      <c r="K41" s="61"/>
      <c r="L41" s="62"/>
    </row>
    <row r="42" spans="1:12">
      <c r="A42" s="60"/>
      <c r="B42" s="61"/>
      <c r="C42" s="61"/>
      <c r="D42" s="61"/>
      <c r="E42" s="61"/>
      <c r="F42" s="70"/>
      <c r="G42" s="61"/>
      <c r="H42" s="61"/>
      <c r="I42" s="61"/>
      <c r="J42" s="70"/>
      <c r="K42" s="61"/>
      <c r="L42" s="62"/>
    </row>
    <row r="43" spans="1:12">
      <c r="A43" s="60"/>
      <c r="B43" s="61"/>
      <c r="C43" s="61"/>
      <c r="D43" s="61"/>
      <c r="E43" s="61"/>
      <c r="F43" s="70"/>
      <c r="G43" s="61"/>
      <c r="H43" s="61"/>
      <c r="I43" s="61"/>
      <c r="J43" s="70"/>
      <c r="K43" s="61"/>
      <c r="L43" s="62"/>
    </row>
    <row r="44" spans="1:12">
      <c r="A44" s="60"/>
      <c r="B44" s="61"/>
      <c r="C44" s="61"/>
      <c r="D44" s="61"/>
      <c r="E44" s="61"/>
      <c r="F44" s="70"/>
      <c r="G44" s="61"/>
      <c r="H44" s="61"/>
      <c r="I44" s="61"/>
      <c r="J44" s="70"/>
      <c r="K44" s="61"/>
      <c r="L44" s="62"/>
    </row>
    <row r="45" spans="1:12">
      <c r="A45" s="60"/>
      <c r="B45" s="61"/>
      <c r="C45" s="61"/>
      <c r="D45" s="61"/>
      <c r="E45" s="61"/>
      <c r="F45" s="70"/>
      <c r="G45" s="61"/>
      <c r="H45" s="61"/>
      <c r="I45" s="61"/>
      <c r="J45" s="70"/>
      <c r="K45" s="61"/>
      <c r="L45" s="62"/>
    </row>
    <row r="46" spans="1:12">
      <c r="A46" s="60"/>
      <c r="B46" s="61"/>
      <c r="C46" s="61"/>
      <c r="D46" s="61"/>
      <c r="E46" s="61"/>
      <c r="F46" s="70"/>
      <c r="G46" s="61"/>
      <c r="H46" s="61"/>
      <c r="I46" s="61"/>
      <c r="J46" s="70"/>
      <c r="K46" s="61"/>
      <c r="L46" s="62"/>
    </row>
    <row r="47" spans="1:12">
      <c r="A47" s="60"/>
      <c r="B47" s="61"/>
      <c r="C47" s="61"/>
      <c r="D47" s="61"/>
      <c r="E47" s="61"/>
      <c r="F47" s="70"/>
      <c r="G47" s="61"/>
      <c r="H47" s="61"/>
      <c r="I47" s="61"/>
      <c r="J47" s="70"/>
      <c r="K47" s="61"/>
      <c r="L47" s="62"/>
    </row>
    <row r="48" spans="1:12">
      <c r="A48" s="60"/>
      <c r="B48" s="61"/>
      <c r="C48" s="61"/>
      <c r="D48" s="61"/>
      <c r="E48" s="61"/>
      <c r="F48" s="70"/>
      <c r="G48" s="61"/>
      <c r="H48" s="61"/>
      <c r="I48" s="61"/>
      <c r="J48" s="70"/>
      <c r="K48" s="61"/>
      <c r="L48" s="62"/>
    </row>
    <row r="49" spans="1:12">
      <c r="A49" s="63"/>
      <c r="B49" s="64"/>
      <c r="C49" s="64"/>
      <c r="D49" s="64"/>
      <c r="E49" s="64"/>
      <c r="F49" s="71"/>
      <c r="G49" s="64"/>
      <c r="H49" s="64"/>
      <c r="I49" s="64"/>
      <c r="J49" s="71"/>
      <c r="K49" s="64"/>
      <c r="L49" s="65"/>
    </row>
    <row r="50" spans="1:12">
      <c r="A50" s="63"/>
      <c r="B50" s="64"/>
      <c r="C50" s="64"/>
      <c r="D50" s="64"/>
      <c r="E50" s="64"/>
      <c r="F50" s="71"/>
      <c r="G50" s="64"/>
      <c r="H50" s="64"/>
      <c r="I50" s="64"/>
      <c r="J50" s="71"/>
      <c r="K50" s="64"/>
      <c r="L50" s="65"/>
    </row>
    <row r="51" spans="1:12" ht="15.75" thickBot="1">
      <c r="A51" s="492" t="s">
        <v>149</v>
      </c>
      <c r="B51" s="493"/>
      <c r="C51" s="493"/>
      <c r="D51" s="493"/>
      <c r="E51" s="494"/>
      <c r="F51" s="78">
        <v>0</v>
      </c>
      <c r="G51" s="79"/>
      <c r="H51" s="79"/>
      <c r="I51" s="79"/>
      <c r="J51" s="80">
        <v>0</v>
      </c>
      <c r="K51" s="79"/>
      <c r="L51" s="81"/>
    </row>
    <row r="52" spans="1:12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8"/>
      <c r="L52" s="58"/>
    </row>
    <row r="53" spans="1:12" ht="15.75">
      <c r="A53" s="480" t="s">
        <v>150</v>
      </c>
      <c r="B53" s="480"/>
      <c r="C53" s="480"/>
      <c r="D53" s="480"/>
      <c r="E53" s="480"/>
      <c r="F53" s="480"/>
      <c r="G53" s="480"/>
      <c r="H53" s="480"/>
      <c r="I53" s="480"/>
      <c r="J53" s="480"/>
      <c r="K53" s="57"/>
      <c r="L53" s="57"/>
    </row>
    <row r="54" spans="1:12" ht="15.75">
      <c r="A54" s="480"/>
      <c r="B54" s="480"/>
      <c r="C54" s="480"/>
      <c r="D54" s="480"/>
      <c r="E54" s="480"/>
      <c r="F54" s="480"/>
      <c r="G54" s="480"/>
      <c r="H54" s="480"/>
      <c r="I54" s="480"/>
      <c r="J54" s="480"/>
      <c r="K54" s="57"/>
      <c r="L54" s="57"/>
    </row>
    <row r="55" spans="1:12" ht="15.75">
      <c r="A55" s="480"/>
      <c r="B55" s="480"/>
      <c r="C55" s="480"/>
      <c r="D55" s="480"/>
      <c r="E55" s="480"/>
      <c r="F55" s="480"/>
      <c r="G55" s="480"/>
      <c r="H55" s="480"/>
      <c r="I55" s="480"/>
      <c r="J55" s="480"/>
      <c r="K55" s="57"/>
      <c r="L55" s="57"/>
    </row>
  </sheetData>
  <mergeCells count="6">
    <mergeCell ref="A53:J55"/>
    <mergeCell ref="A1:H1"/>
    <mergeCell ref="A2:L2"/>
    <mergeCell ref="A3:L3"/>
    <mergeCell ref="A4:L4"/>
    <mergeCell ref="A51:E5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A2" sqref="A2:F2"/>
    </sheetView>
  </sheetViews>
  <sheetFormatPr defaultRowHeight="15"/>
  <cols>
    <col min="1" max="1" width="15.42578125" customWidth="1"/>
    <col min="2" max="2" width="18" customWidth="1"/>
    <col min="3" max="3" width="28.85546875" customWidth="1"/>
    <col min="4" max="4" width="35.7109375" customWidth="1"/>
    <col min="5" max="5" width="28.5703125" customWidth="1"/>
    <col min="6" max="7" width="19.42578125" customWidth="1"/>
  </cols>
  <sheetData>
    <row r="1" spans="1:6">
      <c r="A1" s="498" t="str">
        <f>INICIO!A4</f>
        <v>OS: INSTITUTO DIVA ALVES DO BRASIL - IDAB</v>
      </c>
      <c r="B1" s="499"/>
      <c r="C1" s="499"/>
      <c r="D1" s="499"/>
      <c r="E1" s="499"/>
      <c r="F1" s="127" t="str">
        <f>INICIO!A6</f>
        <v>MÊS: 05/2024</v>
      </c>
    </row>
    <row r="2" spans="1:6">
      <c r="A2" s="500" t="str">
        <f>INICIO!A5</f>
        <v>UNIDADE: P. S. MIRACATU/SP E SEDE ADM. MIRACATU/SP</v>
      </c>
      <c r="B2" s="501"/>
      <c r="C2" s="501"/>
      <c r="D2" s="501"/>
      <c r="E2" s="501"/>
      <c r="F2" s="502"/>
    </row>
    <row r="3" spans="1:6">
      <c r="A3" s="503" t="s">
        <v>168</v>
      </c>
      <c r="B3" s="504"/>
      <c r="C3" s="504"/>
      <c r="D3" s="504"/>
      <c r="E3" s="504"/>
      <c r="F3" s="505"/>
    </row>
    <row r="4" spans="1:6">
      <c r="A4" s="506"/>
      <c r="B4" s="507"/>
      <c r="C4" s="507"/>
      <c r="D4" s="507"/>
      <c r="E4" s="507"/>
      <c r="F4" s="508"/>
    </row>
    <row r="5" spans="1:6">
      <c r="A5" s="124" t="s">
        <v>169</v>
      </c>
      <c r="B5" s="125" t="s">
        <v>170</v>
      </c>
      <c r="C5" s="125" t="s">
        <v>171</v>
      </c>
      <c r="D5" s="125" t="s">
        <v>56</v>
      </c>
      <c r="E5" s="125" t="s">
        <v>141</v>
      </c>
      <c r="F5" s="126" t="s">
        <v>145</v>
      </c>
    </row>
    <row r="6" spans="1:6" ht="15" customHeight="1">
      <c r="A6" s="121"/>
      <c r="B6" s="122"/>
      <c r="C6" s="122"/>
      <c r="D6" s="122"/>
      <c r="E6" s="122"/>
      <c r="F6" s="123"/>
    </row>
    <row r="7" spans="1:6">
      <c r="A7" s="118"/>
      <c r="B7" s="112"/>
      <c r="C7" s="112"/>
      <c r="D7" s="112"/>
      <c r="E7" s="112"/>
      <c r="F7" s="119"/>
    </row>
    <row r="8" spans="1:6">
      <c r="A8" s="118"/>
      <c r="B8" s="112"/>
      <c r="C8" s="112"/>
      <c r="D8" s="112"/>
      <c r="E8" s="112"/>
      <c r="F8" s="119"/>
    </row>
    <row r="9" spans="1:6">
      <c r="A9" s="118"/>
      <c r="B9" s="112"/>
      <c r="C9" s="112"/>
      <c r="D9" s="112"/>
      <c r="E9" s="112"/>
      <c r="F9" s="119"/>
    </row>
    <row r="10" spans="1:6">
      <c r="A10" s="118"/>
      <c r="B10" s="112"/>
      <c r="C10" s="112"/>
      <c r="D10" s="112"/>
      <c r="E10" s="112"/>
      <c r="F10" s="119"/>
    </row>
    <row r="11" spans="1:6">
      <c r="A11" s="118"/>
      <c r="B11" s="112"/>
      <c r="C11" s="112"/>
      <c r="D11" s="112"/>
      <c r="E11" s="112"/>
      <c r="F11" s="119"/>
    </row>
    <row r="12" spans="1:6">
      <c r="A12" s="118"/>
      <c r="B12" s="112"/>
      <c r="C12" s="112"/>
      <c r="D12" s="112"/>
      <c r="E12" s="112"/>
      <c r="F12" s="119"/>
    </row>
    <row r="13" spans="1:6">
      <c r="A13" s="118"/>
      <c r="B13" s="112"/>
      <c r="C13" s="112"/>
      <c r="D13" s="112"/>
      <c r="E13" s="112"/>
      <c r="F13" s="119"/>
    </row>
    <row r="14" spans="1:6">
      <c r="A14" s="118"/>
      <c r="B14" s="112"/>
      <c r="C14" s="112"/>
      <c r="D14" s="112"/>
      <c r="E14" s="112"/>
      <c r="F14" s="119"/>
    </row>
    <row r="15" spans="1:6">
      <c r="A15" s="118"/>
      <c r="B15" s="112"/>
      <c r="C15" s="112"/>
      <c r="D15" s="112"/>
      <c r="E15" s="112"/>
      <c r="F15" s="119"/>
    </row>
    <row r="16" spans="1:6">
      <c r="A16" s="118"/>
      <c r="B16" s="112"/>
      <c r="C16" s="112"/>
      <c r="D16" s="112"/>
      <c r="E16" s="112"/>
      <c r="F16" s="119"/>
    </row>
    <row r="17" spans="1:6">
      <c r="A17" s="111"/>
      <c r="B17" s="112"/>
      <c r="C17" s="112"/>
      <c r="D17" s="112"/>
      <c r="E17" s="112"/>
      <c r="F17" s="113"/>
    </row>
    <row r="18" spans="1:6">
      <c r="A18" s="111"/>
      <c r="B18" s="112"/>
      <c r="C18" s="112"/>
      <c r="D18" s="112"/>
      <c r="E18" s="112"/>
      <c r="F18" s="113"/>
    </row>
    <row r="19" spans="1:6">
      <c r="A19" s="111"/>
      <c r="B19" s="112"/>
      <c r="C19" s="112"/>
      <c r="D19" s="112"/>
      <c r="E19" s="112"/>
      <c r="F19" s="113"/>
    </row>
    <row r="20" spans="1:6">
      <c r="A20" s="111"/>
      <c r="B20" s="112"/>
      <c r="C20" s="112"/>
      <c r="D20" s="112"/>
      <c r="E20" s="112"/>
      <c r="F20" s="113"/>
    </row>
    <row r="21" spans="1:6">
      <c r="A21" s="111"/>
      <c r="B21" s="112"/>
      <c r="C21" s="112"/>
      <c r="D21" s="112"/>
      <c r="E21" s="112"/>
      <c r="F21" s="113"/>
    </row>
    <row r="22" spans="1:6">
      <c r="A22" s="111"/>
      <c r="B22" s="112"/>
      <c r="C22" s="112"/>
      <c r="D22" s="112"/>
      <c r="E22" s="112"/>
      <c r="F22" s="113"/>
    </row>
    <row r="23" spans="1:6">
      <c r="A23" s="111"/>
      <c r="B23" s="112"/>
      <c r="C23" s="112"/>
      <c r="D23" s="112"/>
      <c r="E23" s="112"/>
      <c r="F23" s="113"/>
    </row>
    <row r="24" spans="1:6">
      <c r="A24" s="111"/>
      <c r="B24" s="112"/>
      <c r="C24" s="112"/>
      <c r="D24" s="112"/>
      <c r="E24" s="112"/>
      <c r="F24" s="113"/>
    </row>
    <row r="25" spans="1:6">
      <c r="A25" s="111"/>
      <c r="B25" s="112"/>
      <c r="C25" s="112"/>
      <c r="D25" s="112"/>
      <c r="E25" s="112"/>
      <c r="F25" s="113"/>
    </row>
    <row r="26" spans="1:6">
      <c r="A26" s="111"/>
      <c r="B26" s="112"/>
      <c r="C26" s="112"/>
      <c r="D26" s="112"/>
      <c r="E26" s="112"/>
      <c r="F26" s="113"/>
    </row>
    <row r="27" spans="1:6">
      <c r="A27" s="111"/>
      <c r="B27" s="112"/>
      <c r="C27" s="112"/>
      <c r="D27" s="112"/>
      <c r="E27" s="112"/>
      <c r="F27" s="113"/>
    </row>
    <row r="28" spans="1:6">
      <c r="A28" s="111"/>
      <c r="B28" s="112"/>
      <c r="C28" s="112"/>
      <c r="D28" s="112"/>
      <c r="E28" s="112"/>
      <c r="F28" s="113"/>
    </row>
    <row r="29" spans="1:6">
      <c r="A29" s="111"/>
      <c r="B29" s="112"/>
      <c r="C29" s="112"/>
      <c r="D29" s="112"/>
      <c r="E29" s="112"/>
      <c r="F29" s="113"/>
    </row>
    <row r="30" spans="1:6">
      <c r="A30" s="111"/>
      <c r="B30" s="112"/>
      <c r="C30" s="112"/>
      <c r="D30" s="112"/>
      <c r="E30" s="112"/>
      <c r="F30" s="113"/>
    </row>
    <row r="31" spans="1:6">
      <c r="A31" s="111"/>
      <c r="B31" s="112"/>
      <c r="C31" s="112"/>
      <c r="D31" s="112"/>
      <c r="E31" s="112"/>
      <c r="F31" s="113"/>
    </row>
    <row r="32" spans="1:6">
      <c r="A32" s="111"/>
      <c r="B32" s="112"/>
      <c r="C32" s="112"/>
      <c r="D32" s="112"/>
      <c r="E32" s="112"/>
      <c r="F32" s="113"/>
    </row>
    <row r="33" spans="1:6">
      <c r="A33" s="111"/>
      <c r="B33" s="112"/>
      <c r="C33" s="112"/>
      <c r="D33" s="112"/>
      <c r="E33" s="112"/>
      <c r="F33" s="113"/>
    </row>
    <row r="34" spans="1:6">
      <c r="A34" s="111"/>
      <c r="B34" s="112"/>
      <c r="C34" s="112"/>
      <c r="D34" s="112"/>
      <c r="E34" s="112"/>
      <c r="F34" s="113"/>
    </row>
    <row r="35" spans="1:6">
      <c r="A35" s="111"/>
      <c r="B35" s="112"/>
      <c r="C35" s="112"/>
      <c r="D35" s="112"/>
      <c r="E35" s="112"/>
      <c r="F35" s="113"/>
    </row>
    <row r="36" spans="1:6">
      <c r="A36" s="111"/>
      <c r="B36" s="112"/>
      <c r="C36" s="112"/>
      <c r="D36" s="112"/>
      <c r="E36" s="112"/>
      <c r="F36" s="113"/>
    </row>
    <row r="37" spans="1:6">
      <c r="A37" s="111"/>
      <c r="B37" s="112"/>
      <c r="C37" s="112"/>
      <c r="D37" s="112"/>
      <c r="E37" s="112"/>
      <c r="F37" s="113"/>
    </row>
    <row r="38" spans="1:6">
      <c r="A38" s="111"/>
      <c r="B38" s="112"/>
      <c r="C38" s="112"/>
      <c r="D38" s="112"/>
      <c r="E38" s="112"/>
      <c r="F38" s="113"/>
    </row>
    <row r="39" spans="1:6">
      <c r="A39" s="111"/>
      <c r="B39" s="112"/>
      <c r="C39" s="112"/>
      <c r="D39" s="112"/>
      <c r="E39" s="112"/>
      <c r="F39" s="113"/>
    </row>
    <row r="40" spans="1:6">
      <c r="A40" s="111"/>
      <c r="B40" s="112"/>
      <c r="C40" s="112"/>
      <c r="D40" s="112"/>
      <c r="E40" s="112"/>
      <c r="F40" s="113"/>
    </row>
    <row r="41" spans="1:6">
      <c r="A41" s="111"/>
      <c r="B41" s="112"/>
      <c r="C41" s="112"/>
      <c r="D41" s="112"/>
      <c r="E41" s="112"/>
      <c r="F41" s="113"/>
    </row>
    <row r="42" spans="1:6">
      <c r="A42" s="111"/>
      <c r="B42" s="112"/>
      <c r="C42" s="112"/>
      <c r="D42" s="112"/>
      <c r="E42" s="112"/>
      <c r="F42" s="113"/>
    </row>
    <row r="43" spans="1:6">
      <c r="A43" s="111"/>
      <c r="B43" s="112"/>
      <c r="C43" s="112"/>
      <c r="D43" s="112"/>
      <c r="E43" s="112"/>
      <c r="F43" s="113"/>
    </row>
    <row r="44" spans="1:6">
      <c r="A44" s="111"/>
      <c r="B44" s="112"/>
      <c r="C44" s="112"/>
      <c r="D44" s="112"/>
      <c r="E44" s="112"/>
      <c r="F44" s="113"/>
    </row>
    <row r="45" spans="1:6">
      <c r="A45" s="111"/>
      <c r="B45" s="112"/>
      <c r="C45" s="112"/>
      <c r="D45" s="112"/>
      <c r="E45" s="112"/>
      <c r="F45" s="113"/>
    </row>
    <row r="46" spans="1:6">
      <c r="A46" s="111"/>
      <c r="B46" s="112"/>
      <c r="C46" s="112"/>
      <c r="D46" s="112"/>
      <c r="E46" s="112"/>
      <c r="F46" s="113"/>
    </row>
    <row r="47" spans="1:6">
      <c r="A47" s="111"/>
      <c r="B47" s="112"/>
      <c r="C47" s="112"/>
      <c r="D47" s="112"/>
      <c r="E47" s="112"/>
      <c r="F47" s="113"/>
    </row>
    <row r="48" spans="1:6">
      <c r="A48" s="111"/>
      <c r="B48" s="112"/>
      <c r="C48" s="112"/>
      <c r="D48" s="112"/>
      <c r="E48" s="112"/>
      <c r="F48" s="113"/>
    </row>
    <row r="49" spans="1:6">
      <c r="A49" s="111"/>
      <c r="B49" s="112"/>
      <c r="C49" s="112"/>
      <c r="D49" s="112"/>
      <c r="E49" s="112"/>
      <c r="F49" s="113"/>
    </row>
    <row r="50" spans="1:6">
      <c r="A50" s="111"/>
      <c r="B50" s="112"/>
      <c r="C50" s="112"/>
      <c r="D50" s="112"/>
      <c r="E50" s="112"/>
      <c r="F50" s="113"/>
    </row>
    <row r="51" spans="1:6">
      <c r="A51" s="111"/>
      <c r="B51" s="112"/>
      <c r="C51" s="112"/>
      <c r="D51" s="112"/>
      <c r="E51" s="112"/>
      <c r="F51" s="113"/>
    </row>
    <row r="52" spans="1:6">
      <c r="A52" s="111"/>
      <c r="B52" s="112"/>
      <c r="C52" s="112"/>
      <c r="D52" s="112"/>
      <c r="E52" s="112"/>
      <c r="F52" s="113"/>
    </row>
    <row r="53" spans="1:6">
      <c r="A53" s="114"/>
      <c r="B53" s="115"/>
      <c r="C53" s="115"/>
      <c r="D53" s="115"/>
      <c r="E53" s="115"/>
      <c r="F53" s="116"/>
    </row>
    <row r="54" spans="1:6">
      <c r="A54" s="114"/>
      <c r="B54" s="115"/>
      <c r="C54" s="115"/>
      <c r="D54" s="115"/>
      <c r="E54" s="115"/>
      <c r="F54" s="116"/>
    </row>
    <row r="55" spans="1:6" ht="15.75" thickBot="1">
      <c r="A55" s="495" t="s">
        <v>149</v>
      </c>
      <c r="B55" s="496"/>
      <c r="C55" s="496"/>
      <c r="D55" s="497"/>
      <c r="E55" s="117">
        <v>0</v>
      </c>
      <c r="F55" s="120">
        <v>0</v>
      </c>
    </row>
  </sheetData>
  <mergeCells count="5">
    <mergeCell ref="A55:D55"/>
    <mergeCell ref="A1:E1"/>
    <mergeCell ref="A2:F2"/>
    <mergeCell ref="A3:F3"/>
    <mergeCell ref="A4:F4"/>
  </mergeCells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9"/>
  <sheetViews>
    <sheetView topLeftCell="AH1" workbookViewId="0">
      <selection activeCell="AR1" sqref="AR1"/>
    </sheetView>
  </sheetViews>
  <sheetFormatPr defaultRowHeight="15"/>
  <cols>
    <col min="1" max="1" width="12.42578125" style="172" customWidth="1"/>
    <col min="2" max="2" width="18.85546875" customWidth="1"/>
    <col min="3" max="3" width="26.28515625" customWidth="1"/>
    <col min="4" max="4" width="18.5703125" customWidth="1"/>
    <col min="5" max="5" width="30.85546875" customWidth="1"/>
    <col min="6" max="6" width="15.28515625" customWidth="1"/>
    <col min="7" max="7" width="43.28515625" customWidth="1"/>
    <col min="8" max="8" width="20.85546875" customWidth="1"/>
    <col min="9" max="9" width="16.28515625" customWidth="1"/>
    <col min="10" max="10" width="14.85546875" customWidth="1"/>
    <col min="11" max="11" width="28.140625" customWidth="1"/>
    <col min="12" max="12" width="25.28515625" customWidth="1"/>
    <col min="13" max="13" width="13.7109375" customWidth="1"/>
    <col min="14" max="14" width="17.5703125" customWidth="1"/>
    <col min="15" max="15" width="7.42578125" customWidth="1"/>
    <col min="16" max="16" width="29.42578125" customWidth="1"/>
    <col min="17" max="17" width="20.5703125" customWidth="1"/>
    <col min="18" max="18" width="12.28515625" customWidth="1"/>
    <col min="19" max="19" width="12.7109375" customWidth="1"/>
    <col min="20" max="20" width="15.42578125" customWidth="1"/>
    <col min="21" max="21" width="15.5703125" customWidth="1"/>
    <col min="22" max="22" width="12" style="166" customWidth="1"/>
    <col min="23" max="23" width="12" style="206" customWidth="1"/>
    <col min="24" max="24" width="18.28515625" customWidth="1"/>
    <col min="25" max="25" width="15.7109375" customWidth="1"/>
    <col min="26" max="26" width="9.140625" style="166"/>
    <col min="28" max="28" width="17.140625" customWidth="1"/>
    <col min="29" max="29" width="13.140625" customWidth="1"/>
    <col min="30" max="30" width="15.28515625" customWidth="1"/>
    <col min="31" max="31" width="18.28515625" customWidth="1"/>
    <col min="32" max="32" width="16.140625" customWidth="1"/>
    <col min="33" max="33" width="16" customWidth="1"/>
    <col min="34" max="34" width="10.7109375" customWidth="1"/>
    <col min="37" max="37" width="16.28515625" customWidth="1"/>
    <col min="38" max="38" width="11.85546875" customWidth="1"/>
    <col min="39" max="39" width="12.7109375" customWidth="1"/>
    <col min="40" max="40" width="15.7109375" customWidth="1"/>
    <col min="41" max="41" width="17.28515625" customWidth="1"/>
    <col min="42" max="42" width="14.7109375" customWidth="1"/>
    <col min="43" max="44" width="0" hidden="1" customWidth="1"/>
    <col min="45" max="45" width="16.42578125" customWidth="1"/>
    <col min="46" max="47" width="13.7109375" customWidth="1"/>
    <col min="48" max="48" width="16.5703125" customWidth="1"/>
    <col min="49" max="49" width="11.140625" customWidth="1"/>
    <col min="50" max="50" width="15.28515625" customWidth="1"/>
    <col min="51" max="51" width="15" customWidth="1"/>
    <col min="53" max="53" width="10.7109375" customWidth="1"/>
  </cols>
  <sheetData>
    <row r="1" spans="1:53" ht="45">
      <c r="A1" s="171" t="s">
        <v>172</v>
      </c>
      <c r="B1" s="128" t="s">
        <v>173</v>
      </c>
      <c r="C1" s="128" t="s">
        <v>174</v>
      </c>
      <c r="D1" s="128" t="s">
        <v>175</v>
      </c>
      <c r="E1" s="128" t="s">
        <v>176</v>
      </c>
      <c r="F1" s="129" t="s">
        <v>177</v>
      </c>
      <c r="G1" s="128" t="s">
        <v>178</v>
      </c>
      <c r="H1" s="128" t="s">
        <v>179</v>
      </c>
      <c r="I1" s="130" t="s">
        <v>180</v>
      </c>
      <c r="J1" s="131" t="s">
        <v>181</v>
      </c>
      <c r="K1" s="132" t="s">
        <v>182</v>
      </c>
      <c r="L1" s="128" t="s">
        <v>183</v>
      </c>
      <c r="M1" s="133" t="s">
        <v>184</v>
      </c>
      <c r="N1" s="130" t="s">
        <v>185</v>
      </c>
      <c r="O1" s="128" t="s">
        <v>186</v>
      </c>
      <c r="P1" s="134" t="s">
        <v>187</v>
      </c>
      <c r="Q1" s="138" t="s">
        <v>188</v>
      </c>
      <c r="R1" s="135" t="s">
        <v>189</v>
      </c>
      <c r="S1" s="128" t="s">
        <v>190</v>
      </c>
      <c r="T1" s="136" t="s">
        <v>191</v>
      </c>
      <c r="U1" s="128" t="s">
        <v>192</v>
      </c>
      <c r="V1" s="164" t="s">
        <v>193</v>
      </c>
      <c r="W1" s="205" t="s">
        <v>194</v>
      </c>
      <c r="X1" s="128" t="s">
        <v>195</v>
      </c>
      <c r="Y1" s="128" t="s">
        <v>196</v>
      </c>
      <c r="Z1" s="164" t="s">
        <v>197</v>
      </c>
      <c r="AA1" s="128" t="s">
        <v>198</v>
      </c>
      <c r="AB1" s="128" t="s">
        <v>199</v>
      </c>
      <c r="AC1" s="128" t="s">
        <v>200</v>
      </c>
      <c r="AD1" s="128" t="s">
        <v>201</v>
      </c>
      <c r="AE1" s="128" t="s">
        <v>202</v>
      </c>
      <c r="AF1" s="128" t="s">
        <v>203</v>
      </c>
      <c r="AG1" s="128" t="s">
        <v>204</v>
      </c>
      <c r="AH1" s="128" t="s">
        <v>205</v>
      </c>
      <c r="AI1" s="128" t="s">
        <v>2</v>
      </c>
      <c r="AJ1" s="128" t="s">
        <v>206</v>
      </c>
      <c r="AK1" s="128" t="s">
        <v>207</v>
      </c>
      <c r="AL1" s="128" t="s">
        <v>208</v>
      </c>
      <c r="AM1" s="128" t="s">
        <v>209</v>
      </c>
      <c r="AN1" s="128" t="s">
        <v>210</v>
      </c>
      <c r="AO1" s="128" t="s">
        <v>211</v>
      </c>
      <c r="AP1" s="128" t="s">
        <v>212</v>
      </c>
      <c r="AQ1" s="137" t="s">
        <v>213</v>
      </c>
      <c r="AR1" s="137" t="s">
        <v>214</v>
      </c>
      <c r="AS1" s="128" t="s">
        <v>215</v>
      </c>
      <c r="AT1" s="128" t="s">
        <v>216</v>
      </c>
      <c r="AU1" s="128" t="s">
        <v>217</v>
      </c>
      <c r="AV1" s="128" t="s">
        <v>218</v>
      </c>
      <c r="AW1" s="128" t="s">
        <v>219</v>
      </c>
      <c r="AX1" s="128" t="s">
        <v>220</v>
      </c>
      <c r="AY1" s="139" t="s">
        <v>221</v>
      </c>
      <c r="AZ1" s="128" t="s">
        <v>222</v>
      </c>
      <c r="BA1" s="128" t="s">
        <v>223</v>
      </c>
    </row>
    <row r="2" spans="1:53">
      <c r="A2" s="170" t="str">
        <f>IFERROR(('[4]Relatório Empregados II'!$A3:$B3),"")</f>
        <v>31/07/2020</v>
      </c>
      <c r="B2" s="142" t="str">
        <f>'[4]Relatório Empregados II'!$D3:$D3</f>
        <v>12955134000900</v>
      </c>
      <c r="C2" s="158" t="str">
        <f>'[4]Relatório Empregados II'!$G3:$G3</f>
        <v>INSTITUTO DIVA ALVES DO BRASIL</v>
      </c>
      <c r="D2" s="161" t="str">
        <f>'[4]Relatório Empregados II'!$J3</f>
        <v>6033075</v>
      </c>
      <c r="E2" s="143" t="str">
        <f>'[4]Relatório Empregados II'!$L3:L3</f>
        <v>UPA 24H PARQUE LAFAIETE - DUQUE DE CAXIAS I</v>
      </c>
      <c r="F2" s="144" t="str">
        <f>'[4]Relatório Empregados II'!$P3:$P3</f>
        <v>0008/2020</v>
      </c>
      <c r="G2" s="173" cm="1">
        <f t="array" ref="G2">'[4]Relatório Empregados II'!$T3:T3</f>
        <v>2020</v>
      </c>
      <c r="H2" s="145" t="str">
        <f>'[4]Relatório Empregados II'!$W3</f>
        <v>07</v>
      </c>
      <c r="I2" s="146">
        <f>'[4]Relatório Empregados II'!$Y3:$Y3</f>
        <v>0</v>
      </c>
      <c r="J2" s="147">
        <f>'[4]Relatório Empregados II'!$AB3:$AB3</f>
        <v>0</v>
      </c>
      <c r="K2" s="162">
        <f>'[4]Relatório Empregados II'!$AE3:$AE3</f>
        <v>0</v>
      </c>
      <c r="L2" s="163" cm="1">
        <f t="array" ref="L2">'[4]Relatório Empregados II'!$AI3:$AI3</f>
        <v>322205</v>
      </c>
      <c r="M2" s="149">
        <f>'[4]Relatório Empregados II'!$AL3:$AL3</f>
        <v>0</v>
      </c>
      <c r="N2" s="150">
        <f>'[4]Relatório Empregados II'!$AP3</f>
        <v>0</v>
      </c>
      <c r="O2" s="163">
        <f>'[4]Relatório Empregados II'!$AR3</f>
        <v>0</v>
      </c>
      <c r="P2" s="151">
        <f>'[4]Relatório Empregados II'!$AT3:$AT3</f>
        <v>0</v>
      </c>
      <c r="Q2" s="152">
        <f>'[4]Relatório Empregados II'!$AX3:$AX3</f>
        <v>180</v>
      </c>
      <c r="R2" s="153">
        <f>'[4]Relatório Empregados II'!$BA3:$BA3</f>
        <v>0</v>
      </c>
      <c r="S2" s="154" t="str">
        <f>'[4]Relatório Empregados II'!$BE3:$BE3</f>
        <v/>
      </c>
      <c r="T2" s="154" t="str">
        <f>'[4]Relatório Empregados II'!$BH3:$BH3</f>
        <v>CLT</v>
      </c>
      <c r="U2" s="148">
        <f>'[4]Relatório Empregados II'!$BK3:$BK3</f>
        <v>0</v>
      </c>
      <c r="V2" s="165">
        <f>'[4]Relatório Empregados II'!$BN3</f>
        <v>0</v>
      </c>
      <c r="W2" s="204">
        <f>'[4]Relatório Empregados II'!$BP3</f>
        <v>0</v>
      </c>
      <c r="X2" s="140">
        <f>'[4]Relatório Empregados II'!$BR3:$BR3</f>
        <v>1665.93</v>
      </c>
      <c r="Y2" s="157">
        <f>'[4]Relatório Empregados II'!$BU3</f>
        <v>0</v>
      </c>
      <c r="Z2" s="167">
        <f>'[4]Relatório Empregados II'!$BW3:$BW3</f>
        <v>0</v>
      </c>
      <c r="AA2" s="168">
        <f>'[4]Relatório Empregados II'!$CA3:$CA3</f>
        <v>0</v>
      </c>
      <c r="AB2" s="168">
        <f>'[4]Relatório Empregados II'!$CD3:$CD3</f>
        <v>209</v>
      </c>
      <c r="AC2" s="168">
        <f>'[4]Relatório Empregados II'!$CG3:$CG3</f>
        <v>0</v>
      </c>
      <c r="AD2" s="168">
        <f>'[4]Relatório Empregados II'!$CJ3</f>
        <v>0</v>
      </c>
      <c r="AE2" s="168">
        <f>'[4]Relatório Empregados II'!$CL3</f>
        <v>0</v>
      </c>
      <c r="AF2" s="168">
        <f>'[4]Relatório Empregados II'!$CN3:$CN3</f>
        <v>0</v>
      </c>
      <c r="AG2" s="168">
        <f>'[4]Relatório Empregados II'!$CQ3</f>
        <v>0</v>
      </c>
      <c r="AH2" s="140">
        <f>'[4]Relatório Empregados II'!$CS3:$CS3</f>
        <v>190.78</v>
      </c>
      <c r="AI2" s="157">
        <f>'[4]Relatório Empregados II'!$CV3:$CV3</f>
        <v>0</v>
      </c>
      <c r="AJ2" s="140">
        <f>'[4]Relatório Empregados II'!$CY3:$CY3</f>
        <v>686.98526000000004</v>
      </c>
      <c r="AK2" s="157">
        <f>'[4]Relatório Empregados II'!$DB3:$DB3</f>
        <v>686.98526000000004</v>
      </c>
      <c r="AL2" s="140">
        <f>'[4]Relatório Empregados II'!$DE3:$DE3</f>
        <v>0</v>
      </c>
      <c r="AM2" s="140">
        <f>'[4]Relatório Empregados II'!$DH3</f>
        <v>0</v>
      </c>
      <c r="AN2" s="157">
        <f>'[4]Relatório Empregados II'!$DJ3</f>
        <v>686.98526000000004</v>
      </c>
      <c r="AO2" s="140">
        <f>'[4]Relatório Empregados II'!$DL3</f>
        <v>0</v>
      </c>
      <c r="AP2" s="140">
        <f>'[4]Relatório Empregados II'!$DM$3:$DM3</f>
        <v>0</v>
      </c>
      <c r="AQ2" s="157"/>
      <c r="AR2" s="157"/>
      <c r="AS2" s="140">
        <f>'[4]Relatório Empregados II'!$DQ3:$DQ3</f>
        <v>0</v>
      </c>
      <c r="AT2" s="169">
        <f>'[4]Relatório Empregados II'!$DT3</f>
        <v>0</v>
      </c>
      <c r="AU2" s="167">
        <f>'[4]Relatório Empregados II'!$DV3</f>
        <v>0</v>
      </c>
      <c r="AV2" s="167">
        <f>'[4]Relatório Empregados II'!$DX3</f>
        <v>0</v>
      </c>
      <c r="AW2" s="156">
        <f>'[4]Relatório Empregados II'!$DZ3</f>
        <v>0</v>
      </c>
      <c r="AX2" s="156">
        <f>'[4]Relatório Empregados II'!$EB3</f>
        <v>0</v>
      </c>
      <c r="AY2" s="167" t="str">
        <f>'[4]Relatório Empregados II'!$ED3</f>
        <v>SALA DE URGENCIA</v>
      </c>
      <c r="AZ2" s="156">
        <f>'[4]Relatório Empregados II'!$EH3</f>
        <v>0</v>
      </c>
      <c r="BA2" s="156">
        <f>IFERROR('[4]Relatório Empregados II'!$EJ3, )</f>
        <v>0</v>
      </c>
    </row>
    <row r="3" spans="1:53">
      <c r="A3" s="170" t="str">
        <f>IFERROR(('[4]Relatório Empregados II'!$A4:$B4),"")</f>
        <v>31/07/2020</v>
      </c>
      <c r="B3" s="142" t="str">
        <f>'[4]Relatório Empregados II'!$D4:$D4</f>
        <v>12955134000900</v>
      </c>
      <c r="C3" s="158" t="str">
        <f>'[4]Relatório Empregados II'!$G4:$G4</f>
        <v>INSTITUTO DIVA ALVES DO BRASIL</v>
      </c>
      <c r="D3" s="161" t="str">
        <f>'[4]Relatório Empregados II'!$J4</f>
        <v>6033075</v>
      </c>
      <c r="E3" s="143" t="str">
        <f>'[4]Relatório Empregados II'!$L4:L4</f>
        <v>UPA 24H PARQUE LAFAIETE - DUQUE DE CAXIAS I</v>
      </c>
      <c r="F3" s="144" t="str">
        <f>'[4]Relatório Empregados II'!$P4:$P4</f>
        <v>0008/2020</v>
      </c>
      <c r="G3" s="173" cm="1">
        <f t="array" ref="G3">'[4]Relatório Empregados II'!$T4:T4</f>
        <v>2020</v>
      </c>
      <c r="H3" s="145" t="str">
        <f>'[4]Relatório Empregados II'!$W4</f>
        <v>07</v>
      </c>
      <c r="I3" s="146">
        <f>'[4]Relatório Empregados II'!$Y4:$Y4</f>
        <v>0</v>
      </c>
      <c r="J3" s="147">
        <f>'[4]Relatório Empregados II'!$AB4:$AB4</f>
        <v>0</v>
      </c>
      <c r="K3" s="162">
        <f>'[4]Relatório Empregados II'!$AE4:$AE4</f>
        <v>0</v>
      </c>
      <c r="L3" s="163" cm="1">
        <f t="array" ref="L3">'[4]Relatório Empregados II'!$AI4:$AI4</f>
        <v>322205</v>
      </c>
      <c r="M3" s="149">
        <f>'[4]Relatório Empregados II'!$AL4:$AL4</f>
        <v>0</v>
      </c>
      <c r="N3" s="150">
        <f>'[4]Relatório Empregados II'!$AP4</f>
        <v>0</v>
      </c>
      <c r="O3" s="163">
        <f>'[4]Relatório Empregados II'!$AR4</f>
        <v>0</v>
      </c>
      <c r="P3" s="151">
        <f>'[4]Relatório Empregados II'!$AT4:$AT4</f>
        <v>0</v>
      </c>
      <c r="Q3" s="152">
        <f>'[4]Relatório Empregados II'!$AX4:$AX4</f>
        <v>180</v>
      </c>
      <c r="R3" s="153">
        <f>'[4]Relatório Empregados II'!$BA4:$BA4</f>
        <v>0</v>
      </c>
      <c r="S3" s="154" t="str">
        <f>'[4]Relatório Empregados II'!$BE4:$BE4</f>
        <v/>
      </c>
      <c r="T3" s="154" t="str">
        <f>'[4]Relatório Empregados II'!$BH4:$BH4</f>
        <v>CLT</v>
      </c>
      <c r="U3" s="148">
        <f>'[4]Relatório Empregados II'!$BK4:$BK4</f>
        <v>0</v>
      </c>
      <c r="V3" s="165">
        <f>'[4]Relatório Empregados II'!$BN4</f>
        <v>0</v>
      </c>
      <c r="W3" s="204">
        <f>'[4]Relatório Empregados II'!$BP4</f>
        <v>0</v>
      </c>
      <c r="X3" s="140">
        <f>'[4]Relatório Empregados II'!$BR4:$BR4</f>
        <v>1665.93</v>
      </c>
      <c r="Y3" s="157">
        <f>'[4]Relatório Empregados II'!$BU4</f>
        <v>0</v>
      </c>
      <c r="Z3" s="167">
        <f>'[4]Relatório Empregados II'!$BW4:$BW4</f>
        <v>0</v>
      </c>
      <c r="AA3" s="168">
        <f>'[4]Relatório Empregados II'!$CA4:$CA4</f>
        <v>0</v>
      </c>
      <c r="AB3" s="168">
        <f>'[4]Relatório Empregados II'!$CD4:$CD4</f>
        <v>209</v>
      </c>
      <c r="AC3" s="168">
        <f>'[4]Relatório Empregados II'!$CG4:$CG4</f>
        <v>0</v>
      </c>
      <c r="AD3" s="168">
        <f>'[4]Relatório Empregados II'!$CJ4</f>
        <v>0</v>
      </c>
      <c r="AE3" s="168">
        <f>'[4]Relatório Empregados II'!$CL4</f>
        <v>0</v>
      </c>
      <c r="AF3" s="168">
        <f>'[4]Relatório Empregados II'!$CN4:$CN4</f>
        <v>0</v>
      </c>
      <c r="AG3" s="168">
        <f>'[4]Relatório Empregados II'!$CQ4</f>
        <v>0</v>
      </c>
      <c r="AH3" s="140">
        <f>'[4]Relatório Empregados II'!$CS4:$CS4</f>
        <v>173.56</v>
      </c>
      <c r="AI3" s="157">
        <f>'[4]Relatório Empregados II'!$CV4:$CV4</f>
        <v>0</v>
      </c>
      <c r="AJ3" s="140">
        <f>'[4]Relatório Empregados II'!$CY4:$CY4</f>
        <v>627.14020000000005</v>
      </c>
      <c r="AK3" s="157">
        <f>'[4]Relatório Empregados II'!$DB4:$DB4</f>
        <v>627.14020000000005</v>
      </c>
      <c r="AL3" s="140">
        <f>'[4]Relatório Empregados II'!$DE4:$DE4</f>
        <v>0</v>
      </c>
      <c r="AM3" s="140">
        <f>'[4]Relatório Empregados II'!$DH4</f>
        <v>0</v>
      </c>
      <c r="AN3" s="157">
        <f>'[4]Relatório Empregados II'!$DJ4</f>
        <v>627.14020000000005</v>
      </c>
      <c r="AO3" s="140">
        <f>'[4]Relatório Empregados II'!$DL4</f>
        <v>0</v>
      </c>
      <c r="AP3" s="140">
        <f>'[4]Relatório Empregados II'!$DM$3:$DM4</f>
        <v>0</v>
      </c>
      <c r="AQ3" s="157"/>
      <c r="AR3" s="157"/>
      <c r="AS3" s="140">
        <f>'[4]Relatório Empregados II'!$DQ4:$DQ4</f>
        <v>0</v>
      </c>
      <c r="AT3" s="169">
        <f>'[4]Relatório Empregados II'!$DT4</f>
        <v>0</v>
      </c>
      <c r="AU3" s="167">
        <f>'[4]Relatório Empregados II'!$DV4</f>
        <v>0</v>
      </c>
      <c r="AV3" s="167">
        <f>'[4]Relatório Empregados II'!$DX4</f>
        <v>0</v>
      </c>
      <c r="AW3" s="156">
        <f>'[4]Relatório Empregados II'!$DZ4</f>
        <v>0</v>
      </c>
      <c r="AX3" s="156">
        <f>'[4]Relatório Empregados II'!$EB4</f>
        <v>0</v>
      </c>
      <c r="AY3" s="167" t="str">
        <f>'[4]Relatório Empregados II'!$ED4</f>
        <v>SALA DE MEDICAÇAO</v>
      </c>
      <c r="AZ3" s="156">
        <f>'[4]Relatório Empregados II'!$EH4</f>
        <v>0</v>
      </c>
      <c r="BA3" s="156">
        <f>'[4]Relatório Empregados II'!$EJ4</f>
        <v>0</v>
      </c>
    </row>
    <row r="4" spans="1:53">
      <c r="A4" s="170" t="str">
        <f>IFERROR(('[4]Relatório Empregados II'!$A5:$B5),"")</f>
        <v>31/07/2020</v>
      </c>
      <c r="B4" s="142" t="str">
        <f>'[4]Relatório Empregados II'!$D5:$D5</f>
        <v>12955134000900</v>
      </c>
      <c r="C4" s="158" t="str">
        <f>'[4]Relatório Empregados II'!$G5:$G5</f>
        <v>INSTITUTO DIVA ALVES DO BRASIL</v>
      </c>
      <c r="D4" s="161" t="str">
        <f>'[4]Relatório Empregados II'!$J5</f>
        <v>6033075</v>
      </c>
      <c r="E4" s="143" t="str">
        <f>'[4]Relatório Empregados II'!$L5:L5</f>
        <v>UPA 24H PARQUE LAFAIETE - DUQUE DE CAXIAS I</v>
      </c>
      <c r="F4" s="144" t="str">
        <f>'[4]Relatório Empregados II'!$P5:$P5</f>
        <v>0008/2020</v>
      </c>
      <c r="G4" s="173" cm="1">
        <f t="array" ref="G4">'[4]Relatório Empregados II'!$T5:T5</f>
        <v>2020</v>
      </c>
      <c r="H4" s="145" t="str">
        <f>'[4]Relatório Empregados II'!$W5</f>
        <v>07</v>
      </c>
      <c r="I4" s="146">
        <f>'[4]Relatório Empregados II'!$Y5:$Y5</f>
        <v>0</v>
      </c>
      <c r="J4" s="147">
        <f>'[4]Relatório Empregados II'!$AB5:$AB5</f>
        <v>0</v>
      </c>
      <c r="K4" s="162">
        <f>'[4]Relatório Empregados II'!$AE5:$AE5</f>
        <v>0</v>
      </c>
      <c r="L4" s="163" cm="1">
        <f t="array" ref="L4">'[4]Relatório Empregados II'!$AI5:$AI5</f>
        <v>223505</v>
      </c>
      <c r="M4" s="149">
        <f>'[4]Relatório Empregados II'!$AL5:$AL5</f>
        <v>0</v>
      </c>
      <c r="N4" s="150">
        <f>'[4]Relatório Empregados II'!$AP5</f>
        <v>0</v>
      </c>
      <c r="O4" s="163">
        <f>'[4]Relatório Empregados II'!$AR5</f>
        <v>0</v>
      </c>
      <c r="P4" s="151">
        <f>'[4]Relatório Empregados II'!$AT5:$AT5</f>
        <v>0</v>
      </c>
      <c r="Q4" s="152">
        <f>'[4]Relatório Empregados II'!$AX5:$AX5</f>
        <v>180</v>
      </c>
      <c r="R4" s="153">
        <f>'[4]Relatório Empregados II'!$BA5:$BA5</f>
        <v>0</v>
      </c>
      <c r="S4" s="154" t="str">
        <f>'[4]Relatório Empregados II'!$BE5:$BE5</f>
        <v/>
      </c>
      <c r="T4" s="154" t="str">
        <f>'[4]Relatório Empregados II'!$BH5:$BH5</f>
        <v>CLT</v>
      </c>
      <c r="U4" s="148">
        <f>'[4]Relatório Empregados II'!$BK5:$BK5</f>
        <v>0</v>
      </c>
      <c r="V4" s="165">
        <f>'[4]Relatório Empregados II'!$BN5</f>
        <v>0</v>
      </c>
      <c r="W4" s="204">
        <f>'[4]Relatório Empregados II'!$BP5</f>
        <v>0</v>
      </c>
      <c r="X4" s="140">
        <f>'[4]Relatório Empregados II'!$BR5:$BR5</f>
        <v>3158.96</v>
      </c>
      <c r="Y4" s="157">
        <f>'[4]Relatório Empregados II'!$BU5</f>
        <v>0</v>
      </c>
      <c r="Z4" s="167">
        <f>'[4]Relatório Empregados II'!$BW5:$BW5</f>
        <v>0</v>
      </c>
      <c r="AA4" s="168">
        <f>'[4]Relatório Empregados II'!$CA5:$CA5</f>
        <v>0</v>
      </c>
      <c r="AB4" s="168">
        <f>'[4]Relatório Empregados II'!$CD5:$CD5</f>
        <v>209</v>
      </c>
      <c r="AC4" s="168">
        <f>'[4]Relatório Empregados II'!$CG5:$CG5</f>
        <v>0</v>
      </c>
      <c r="AD4" s="168">
        <f>'[4]Relatório Empregados II'!$CJ5</f>
        <v>0</v>
      </c>
      <c r="AE4" s="168">
        <f>'[4]Relatório Empregados II'!$CL5</f>
        <v>0</v>
      </c>
      <c r="AF4" s="168">
        <f>'[4]Relatório Empregados II'!$CN5:$CN5</f>
        <v>0</v>
      </c>
      <c r="AG4" s="168">
        <f>'[4]Relatório Empregados II'!$CQ5</f>
        <v>0</v>
      </c>
      <c r="AH4" s="140">
        <f>'[4]Relatório Empregados II'!$CS5:$CS5</f>
        <v>471</v>
      </c>
      <c r="AI4" s="157">
        <f>'[4]Relatório Empregados II'!$CV5:$CV5</f>
        <v>0</v>
      </c>
      <c r="AJ4" s="140">
        <f>'[4]Relatório Empregados II'!$CY5:$CY5</f>
        <v>1636.7500199999999</v>
      </c>
      <c r="AK4" s="157">
        <f>'[4]Relatório Empregados II'!$DB5:$DB5</f>
        <v>1636.7500199999999</v>
      </c>
      <c r="AL4" s="140">
        <f>'[4]Relatório Empregados II'!$DE5:$DE5</f>
        <v>0</v>
      </c>
      <c r="AM4" s="140">
        <f>'[4]Relatório Empregados II'!$DH5</f>
        <v>0</v>
      </c>
      <c r="AN4" s="157">
        <f>'[4]Relatório Empregados II'!$DJ5</f>
        <v>1636.7500199999999</v>
      </c>
      <c r="AO4" s="140">
        <f>'[4]Relatório Empregados II'!$DL5</f>
        <v>0</v>
      </c>
      <c r="AP4" s="140">
        <f>'[4]Relatório Empregados II'!$DM$3:$DM5</f>
        <v>0</v>
      </c>
      <c r="AQ4" s="157"/>
      <c r="AR4" s="157"/>
      <c r="AS4" s="140">
        <f>'[4]Relatório Empregados II'!$DQ5:$DQ5</f>
        <v>0</v>
      </c>
      <c r="AT4" s="169">
        <f>'[4]Relatório Empregados II'!$DT5</f>
        <v>0</v>
      </c>
      <c r="AU4" s="167">
        <f>'[4]Relatório Empregados II'!$DV5</f>
        <v>0</v>
      </c>
      <c r="AV4" s="167">
        <f>'[4]Relatório Empregados II'!$DX5</f>
        <v>0</v>
      </c>
      <c r="AW4" s="156">
        <f>'[4]Relatório Empregados II'!$DZ5</f>
        <v>0</v>
      </c>
      <c r="AX4" s="156">
        <f>'[4]Relatório Empregados II'!$EB5</f>
        <v>0</v>
      </c>
      <c r="AY4" s="167" t="str">
        <f>'[4]Relatório Empregados II'!$ED5</f>
        <v>SALA DE OBSERVAÇAO</v>
      </c>
      <c r="AZ4" s="156">
        <f>'[4]Relatório Empregados II'!$EH5</f>
        <v>0</v>
      </c>
      <c r="BA4" s="156">
        <f>'[4]Relatório Empregados II'!$EJ5</f>
        <v>0</v>
      </c>
    </row>
    <row r="5" spans="1:53">
      <c r="A5" s="170" t="str">
        <f>IFERROR(('[4]Relatório Empregados II'!$A6:$B6),"")</f>
        <v>31/07/2020</v>
      </c>
      <c r="B5" s="142" t="str">
        <f>'[4]Relatório Empregados II'!$D6:$D6</f>
        <v>12955134000900</v>
      </c>
      <c r="C5" s="158" t="str">
        <f>'[4]Relatório Empregados II'!$G6:$G6</f>
        <v>INSTITUTO DIVA ALVES DO BRASIL</v>
      </c>
      <c r="D5" s="161" t="str">
        <f>'[4]Relatório Empregados II'!$J6</f>
        <v>6033075</v>
      </c>
      <c r="E5" s="143" t="str">
        <f>'[4]Relatório Empregados II'!$L6:L6</f>
        <v>UPA 24H PARQUE LAFAIETE - DUQUE DE CAXIAS I</v>
      </c>
      <c r="F5" s="144" t="str">
        <f>'[4]Relatório Empregados II'!$P6:$P6</f>
        <v>0008/2020</v>
      </c>
      <c r="G5" s="173" cm="1">
        <f t="array" ref="G5">'[4]Relatório Empregados II'!$T6:T6</f>
        <v>2020</v>
      </c>
      <c r="H5" s="145" t="str">
        <f>'[4]Relatório Empregados II'!$W6</f>
        <v>07</v>
      </c>
      <c r="I5" s="146">
        <f>'[4]Relatório Empregados II'!$Y6:$Y6</f>
        <v>0</v>
      </c>
      <c r="J5" s="147">
        <f>'[4]Relatório Empregados II'!$AB6:$AB6</f>
        <v>0</v>
      </c>
      <c r="K5" s="162">
        <f>'[4]Relatório Empregados II'!$AE6:$AE6</f>
        <v>0</v>
      </c>
      <c r="L5" s="163" cm="1">
        <f t="array" ref="L5">'[4]Relatório Empregados II'!$AI6:$AI6</f>
        <v>422105</v>
      </c>
      <c r="M5" s="149">
        <f>'[4]Relatório Empregados II'!$AL6:$AL6</f>
        <v>0</v>
      </c>
      <c r="N5" s="150">
        <f>'[4]Relatório Empregados II'!$AP6</f>
        <v>0</v>
      </c>
      <c r="O5" s="163">
        <f>'[4]Relatório Empregados II'!$AR6</f>
        <v>0</v>
      </c>
      <c r="P5" s="151">
        <f>'[4]Relatório Empregados II'!$AT6:$AT6</f>
        <v>0</v>
      </c>
      <c r="Q5" s="152">
        <f>'[4]Relatório Empregados II'!$AX6:$AX6</f>
        <v>180</v>
      </c>
      <c r="R5" s="153">
        <f>'[4]Relatório Empregados II'!$BA6:$BA6</f>
        <v>0</v>
      </c>
      <c r="S5" s="154" t="str">
        <f>'[4]Relatório Empregados II'!$BE6:$BE6</f>
        <v/>
      </c>
      <c r="T5" s="154" t="str">
        <f>'[4]Relatório Empregados II'!$BH6:$BH6</f>
        <v>CLT</v>
      </c>
      <c r="U5" s="148">
        <f>'[4]Relatório Empregados II'!$BK6:$BK6</f>
        <v>0</v>
      </c>
      <c r="V5" s="165">
        <f>'[4]Relatório Empregados II'!$BN6</f>
        <v>0</v>
      </c>
      <c r="W5" s="204">
        <f>'[4]Relatório Empregados II'!$BP6</f>
        <v>0</v>
      </c>
      <c r="X5" s="140">
        <f>'[4]Relatório Empregados II'!$BR6:$BR6</f>
        <v>1375.01</v>
      </c>
      <c r="Y5" s="157">
        <f>'[4]Relatório Empregados II'!$BU6</f>
        <v>0</v>
      </c>
      <c r="Z5" s="167">
        <f>'[4]Relatório Empregados II'!$BW6:$BW6</f>
        <v>0</v>
      </c>
      <c r="AA5" s="168">
        <f>'[4]Relatório Empregados II'!$CA6:$CA6</f>
        <v>0</v>
      </c>
      <c r="AB5" s="168">
        <f>'[4]Relatório Empregados II'!$CD6:$CD6</f>
        <v>209</v>
      </c>
      <c r="AC5" s="168">
        <f>'[4]Relatório Empregados II'!$CG6:$CG6</f>
        <v>0</v>
      </c>
      <c r="AD5" s="168">
        <f>'[4]Relatório Empregados II'!$CJ6</f>
        <v>0</v>
      </c>
      <c r="AE5" s="168">
        <f>'[4]Relatório Empregados II'!$CL6</f>
        <v>0</v>
      </c>
      <c r="AF5" s="168">
        <f>'[4]Relatório Empregados II'!$CN6:$CN6</f>
        <v>0</v>
      </c>
      <c r="AG5" s="168">
        <f>'[4]Relatório Empregados II'!$CQ6</f>
        <v>0</v>
      </c>
      <c r="AH5" s="140">
        <f>'[4]Relatório Empregados II'!$CS6:$CS6</f>
        <v>140.87</v>
      </c>
      <c r="AI5" s="157">
        <f>'[4]Relatório Empregados II'!$CV6:$CV6</f>
        <v>0</v>
      </c>
      <c r="AJ5" s="140">
        <f>'[4]Relatório Empregados II'!$CY6:$CY6</f>
        <v>489.52463999999998</v>
      </c>
      <c r="AK5" s="157">
        <f>'[4]Relatório Empregados II'!$DB6:$DB6</f>
        <v>489.52463999999998</v>
      </c>
      <c r="AL5" s="140">
        <f>'[4]Relatório Empregados II'!$DE6:$DE6</f>
        <v>0</v>
      </c>
      <c r="AM5" s="140">
        <f>'[4]Relatório Empregados II'!$DH6</f>
        <v>0</v>
      </c>
      <c r="AN5" s="157">
        <f>'[4]Relatório Empregados II'!$DJ6</f>
        <v>489.52463999999998</v>
      </c>
      <c r="AO5" s="140">
        <f>'[4]Relatório Empregados II'!$DL6</f>
        <v>0</v>
      </c>
      <c r="AP5" s="140">
        <f>'[4]Relatório Empregados II'!$DM$3:$DM6</f>
        <v>0</v>
      </c>
      <c r="AQ5" s="157"/>
      <c r="AR5" s="157"/>
      <c r="AS5" s="140">
        <f>'[4]Relatório Empregados II'!$DQ6:$DQ6</f>
        <v>0</v>
      </c>
      <c r="AT5" s="169">
        <f>'[4]Relatório Empregados II'!$DT6</f>
        <v>0</v>
      </c>
      <c r="AU5" s="167">
        <f>'[4]Relatório Empregados II'!$DV6</f>
        <v>0</v>
      </c>
      <c r="AV5" s="167">
        <f>'[4]Relatório Empregados II'!$DX6</f>
        <v>0</v>
      </c>
      <c r="AW5" s="156">
        <f>'[4]Relatório Empregados II'!$DZ6</f>
        <v>0</v>
      </c>
      <c r="AX5" s="156">
        <f>'[4]Relatório Empregados II'!$EB6</f>
        <v>0</v>
      </c>
      <c r="AY5" s="167" t="str">
        <f>'[4]Relatório Empregados II'!$ED6</f>
        <v>RECEPÇÃO</v>
      </c>
      <c r="AZ5" s="156">
        <f>'[4]Relatório Empregados II'!$EH6</f>
        <v>0</v>
      </c>
      <c r="BA5" s="156">
        <f>'[4]Relatório Empregados II'!$EJ6</f>
        <v>0</v>
      </c>
    </row>
    <row r="6" spans="1:53">
      <c r="A6" s="170" t="str">
        <f>IFERROR(('[4]Relatório Empregados II'!$A7:$B7),"")</f>
        <v>31/07/2020</v>
      </c>
      <c r="B6" s="142" t="str">
        <f>'[4]Relatório Empregados II'!$D7:$D7</f>
        <v>12955134000900</v>
      </c>
      <c r="C6" s="158" t="str">
        <f>'[4]Relatório Empregados II'!$G7:$G7</f>
        <v>INSTITUTO DIVA ALVES DO BRASIL</v>
      </c>
      <c r="D6" s="161" t="str">
        <f>'[4]Relatório Empregados II'!$J7</f>
        <v>6033075</v>
      </c>
      <c r="E6" s="143" t="str">
        <f>'[4]Relatório Empregados II'!$L7:L7</f>
        <v>UPA 24H PARQUE LAFAIETE - DUQUE DE CAXIAS I</v>
      </c>
      <c r="F6" s="144" t="str">
        <f>'[4]Relatório Empregados II'!$P7:$P7</f>
        <v>0008/2020</v>
      </c>
      <c r="G6" s="173" cm="1">
        <f t="array" ref="G6">'[4]Relatório Empregados II'!$T7:T7</f>
        <v>2020</v>
      </c>
      <c r="H6" s="145" t="str">
        <f>'[4]Relatório Empregados II'!$W7</f>
        <v>07</v>
      </c>
      <c r="I6" s="146">
        <f>'[4]Relatório Empregados II'!$Y7:$Y7</f>
        <v>0</v>
      </c>
      <c r="J6" s="147">
        <f>'[4]Relatório Empregados II'!$AB7:$AB7</f>
        <v>0</v>
      </c>
      <c r="K6" s="162">
        <f>'[4]Relatório Empregados II'!$AE7:$AE7</f>
        <v>0</v>
      </c>
      <c r="L6" s="163" cm="1">
        <f t="array" ref="L6">'[4]Relatório Empregados II'!$AI7:$AI7</f>
        <v>414105</v>
      </c>
      <c r="M6" s="149">
        <f>'[4]Relatório Empregados II'!$AL7:$AL7</f>
        <v>0</v>
      </c>
      <c r="N6" s="150">
        <f>'[4]Relatório Empregados II'!$AP7</f>
        <v>0</v>
      </c>
      <c r="O6" s="163">
        <f>'[4]Relatório Empregados II'!$AR7</f>
        <v>0</v>
      </c>
      <c r="P6" s="151">
        <f>'[4]Relatório Empregados II'!$AT7:$AT7</f>
        <v>0</v>
      </c>
      <c r="Q6" s="152">
        <f>'[4]Relatório Empregados II'!$AX7:$AX7</f>
        <v>180</v>
      </c>
      <c r="R6" s="153">
        <f>'[4]Relatório Empregados II'!$BA7:$BA7</f>
        <v>0</v>
      </c>
      <c r="S6" s="154" t="str">
        <f>'[4]Relatório Empregados II'!$BE7:$BE7</f>
        <v/>
      </c>
      <c r="T6" s="154" t="str">
        <f>'[4]Relatório Empregados II'!$BH7:$BH7</f>
        <v>CLT</v>
      </c>
      <c r="U6" s="148">
        <f>'[4]Relatório Empregados II'!$BK7:$BK7</f>
        <v>0</v>
      </c>
      <c r="V6" s="165">
        <f>'[4]Relatório Empregados II'!$BN7</f>
        <v>0</v>
      </c>
      <c r="W6" s="204">
        <f>'[4]Relatório Empregados II'!$BP7</f>
        <v>0</v>
      </c>
      <c r="X6" s="140">
        <f>'[4]Relatório Empregados II'!$BR7:$BR7</f>
        <v>1375.01</v>
      </c>
      <c r="Y6" s="157">
        <f>'[4]Relatório Empregados II'!$BU7</f>
        <v>0</v>
      </c>
      <c r="Z6" s="167">
        <f>'[4]Relatório Empregados II'!$BW7:$BW7</f>
        <v>0</v>
      </c>
      <c r="AA6" s="168">
        <f>'[4]Relatório Empregados II'!$CA7:$CA7</f>
        <v>0</v>
      </c>
      <c r="AB6" s="168">
        <f>'[4]Relatório Empregados II'!$CD7:$CD7</f>
        <v>0</v>
      </c>
      <c r="AC6" s="168">
        <f>'[4]Relatório Empregados II'!$CG7:$CG7</f>
        <v>0</v>
      </c>
      <c r="AD6" s="168">
        <f>'[4]Relatório Empregados II'!$CJ7</f>
        <v>0</v>
      </c>
      <c r="AE6" s="168">
        <f>'[4]Relatório Empregados II'!$CL7</f>
        <v>0</v>
      </c>
      <c r="AF6" s="168">
        <f>'[4]Relatório Empregados II'!$CN7:$CN7</f>
        <v>1692.54</v>
      </c>
      <c r="AG6" s="168">
        <f>'[4]Relatório Empregados II'!$CQ7</f>
        <v>0</v>
      </c>
      <c r="AH6" s="140">
        <f>'[4]Relatório Empregados II'!$CS7:$CS7</f>
        <v>135.4</v>
      </c>
      <c r="AI6" s="157">
        <f>'[4]Relatório Empregados II'!$CV7:$CV7</f>
        <v>0</v>
      </c>
      <c r="AJ6" s="140">
        <f>'[4]Relatório Empregados II'!$CY7:$CY7</f>
        <v>470.52611999999999</v>
      </c>
      <c r="AK6" s="157">
        <f>'[4]Relatório Empregados II'!$DB7:$DB7</f>
        <v>470.52611999999999</v>
      </c>
      <c r="AL6" s="140">
        <f>'[4]Relatório Empregados II'!$DE7:$DE7</f>
        <v>0</v>
      </c>
      <c r="AM6" s="140">
        <f>'[4]Relatório Empregados II'!$DH7</f>
        <v>0</v>
      </c>
      <c r="AN6" s="157">
        <f>'[4]Relatório Empregados II'!$DJ7</f>
        <v>470.52611999999999</v>
      </c>
      <c r="AO6" s="140">
        <f>'[4]Relatório Empregados II'!$DL7</f>
        <v>0</v>
      </c>
      <c r="AP6" s="140">
        <f>'[4]Relatório Empregados II'!$DM$3:$DM7</f>
        <v>0</v>
      </c>
      <c r="AQ6" s="157"/>
      <c r="AR6" s="157"/>
      <c r="AS6" s="140">
        <f>'[4]Relatório Empregados II'!$DQ7:$DQ7</f>
        <v>0</v>
      </c>
      <c r="AT6" s="169">
        <f>'[4]Relatório Empregados II'!$DT7</f>
        <v>0</v>
      </c>
      <c r="AU6" s="167">
        <f>'[4]Relatório Empregados II'!$DV7</f>
        <v>0</v>
      </c>
      <c r="AV6" s="167">
        <f>'[4]Relatório Empregados II'!$DX7</f>
        <v>0</v>
      </c>
      <c r="AW6" s="156">
        <f>'[4]Relatório Empregados II'!$DZ7</f>
        <v>0</v>
      </c>
      <c r="AX6" s="156">
        <f>'[4]Relatório Empregados II'!$EB7</f>
        <v>0</v>
      </c>
      <c r="AY6" s="167" t="str">
        <f>'[4]Relatório Empregados II'!$ED7</f>
        <v>ALMOXARIFADO</v>
      </c>
      <c r="AZ6" s="156">
        <f>'[4]Relatório Empregados II'!$EH7</f>
        <v>0</v>
      </c>
      <c r="BA6" s="156">
        <f>'[4]Relatório Empregados II'!$EJ7</f>
        <v>0</v>
      </c>
    </row>
    <row r="7" spans="1:53">
      <c r="A7" s="170" t="str">
        <f>IFERROR(('[4]Relatório Empregados II'!$A8:$B8),"")</f>
        <v>31/07/2020</v>
      </c>
      <c r="B7" s="142" t="str">
        <f>'[4]Relatório Empregados II'!$D8:$D8</f>
        <v>12955134000900</v>
      </c>
      <c r="C7" s="158" t="str">
        <f>'[4]Relatório Empregados II'!$G8:$G8</f>
        <v>INSTITUTO DIVA ALVES DO BRASIL</v>
      </c>
      <c r="D7" s="161" t="str">
        <f>'[4]Relatório Empregados II'!$J8</f>
        <v>6033075</v>
      </c>
      <c r="E7" s="143" t="str">
        <f>'[4]Relatório Empregados II'!$L8:L8</f>
        <v>UPA 24H PARQUE LAFAIETE - DUQUE DE CAXIAS I</v>
      </c>
      <c r="F7" s="144" t="str">
        <f>'[4]Relatório Empregados II'!$P8:$P8</f>
        <v>0008/2020</v>
      </c>
      <c r="G7" s="173" cm="1">
        <f t="array" ref="G7">'[4]Relatório Empregados II'!$T8:T8</f>
        <v>2020</v>
      </c>
      <c r="H7" s="145" t="str">
        <f>'[4]Relatório Empregados II'!$W8</f>
        <v>07</v>
      </c>
      <c r="I7" s="146">
        <f>'[4]Relatório Empregados II'!$Y8:$Y8</f>
        <v>0</v>
      </c>
      <c r="J7" s="147">
        <f>'[4]Relatório Empregados II'!$AB8:$AB8</f>
        <v>0</v>
      </c>
      <c r="K7" s="162">
        <f>'[4]Relatório Empregados II'!$AE8:$AE8</f>
        <v>0</v>
      </c>
      <c r="L7" s="163" cm="1">
        <f t="array" ref="L7">'[4]Relatório Empregados II'!$AI8:$AI8</f>
        <v>411010</v>
      </c>
      <c r="M7" s="149">
        <f>'[4]Relatório Empregados II'!$AL8:$AL8</f>
        <v>0</v>
      </c>
      <c r="N7" s="150">
        <f>'[4]Relatório Empregados II'!$AP8</f>
        <v>0</v>
      </c>
      <c r="O7" s="163">
        <f>'[4]Relatório Empregados II'!$AR8</f>
        <v>0</v>
      </c>
      <c r="P7" s="151">
        <f>'[4]Relatório Empregados II'!$AT8:$AT8</f>
        <v>0</v>
      </c>
      <c r="Q7" s="152">
        <f>'[4]Relatório Empregados II'!$AX8:$AX8</f>
        <v>180</v>
      </c>
      <c r="R7" s="153">
        <f>'[4]Relatório Empregados II'!$BA8:$BA8</f>
        <v>0</v>
      </c>
      <c r="S7" s="154" t="str">
        <f>'[4]Relatório Empregados II'!$BE8:$BE8</f>
        <v/>
      </c>
      <c r="T7" s="154" t="str">
        <f>'[4]Relatório Empregados II'!$BH8:$BH8</f>
        <v>CLT</v>
      </c>
      <c r="U7" s="148">
        <f>'[4]Relatório Empregados II'!$BK8:$BK8</f>
        <v>0</v>
      </c>
      <c r="V7" s="165">
        <f>'[4]Relatório Empregados II'!$BN8</f>
        <v>0</v>
      </c>
      <c r="W7" s="204">
        <f>'[4]Relatório Empregados II'!$BP8</f>
        <v>0</v>
      </c>
      <c r="X7" s="140">
        <f>'[4]Relatório Empregados II'!$BR8:$BR8</f>
        <v>1375.01</v>
      </c>
      <c r="Y7" s="157">
        <f>'[4]Relatório Empregados II'!$BU8</f>
        <v>0</v>
      </c>
      <c r="Z7" s="167">
        <f>'[4]Relatório Empregados II'!$BW8:$BW8</f>
        <v>0</v>
      </c>
      <c r="AA7" s="168">
        <f>'[4]Relatório Empregados II'!$CA8:$CA8</f>
        <v>0</v>
      </c>
      <c r="AB7" s="168">
        <f>'[4]Relatório Empregados II'!$CD8:$CD8</f>
        <v>209</v>
      </c>
      <c r="AC7" s="168">
        <f>'[4]Relatório Empregados II'!$CG8:$CG8</f>
        <v>0</v>
      </c>
      <c r="AD7" s="168">
        <f>'[4]Relatório Empregados II'!$CJ8</f>
        <v>0</v>
      </c>
      <c r="AE7" s="168">
        <f>'[4]Relatório Empregados II'!$CL8</f>
        <v>0</v>
      </c>
      <c r="AF7" s="168">
        <f>'[4]Relatório Empregados II'!$CN8:$CN8</f>
        <v>0</v>
      </c>
      <c r="AG7" s="168">
        <f>'[4]Relatório Empregados II'!$CQ8</f>
        <v>0</v>
      </c>
      <c r="AH7" s="140">
        <f>'[4]Relatório Empregados II'!$CS8:$CS8</f>
        <v>148.28</v>
      </c>
      <c r="AI7" s="157">
        <f>'[4]Relatório Empregados II'!$CV8:$CV8</f>
        <v>0</v>
      </c>
      <c r="AJ7" s="140">
        <f>'[4]Relatório Empregados II'!$CY8:$CY8</f>
        <v>515.29801999999995</v>
      </c>
      <c r="AK7" s="157">
        <f>'[4]Relatório Empregados II'!$DB8:$DB8</f>
        <v>515.29801999999995</v>
      </c>
      <c r="AL7" s="140">
        <f>'[4]Relatório Empregados II'!$DE8:$DE8</f>
        <v>0</v>
      </c>
      <c r="AM7" s="140">
        <f>'[4]Relatório Empregados II'!$DH8</f>
        <v>0</v>
      </c>
      <c r="AN7" s="157">
        <f>'[4]Relatório Empregados II'!$DJ8</f>
        <v>515.29801999999995</v>
      </c>
      <c r="AO7" s="140">
        <f>'[4]Relatório Empregados II'!$DL8</f>
        <v>0</v>
      </c>
      <c r="AP7" s="140">
        <f>'[4]Relatório Empregados II'!$DM$3:$DM8</f>
        <v>0</v>
      </c>
      <c r="AQ7" s="157"/>
      <c r="AR7" s="157"/>
      <c r="AS7" s="140">
        <f>'[4]Relatório Empregados II'!$DQ8:$DQ8</f>
        <v>0</v>
      </c>
      <c r="AT7" s="169">
        <f>'[4]Relatório Empregados II'!$DT8</f>
        <v>0</v>
      </c>
      <c r="AU7" s="167">
        <f>'[4]Relatório Empregados II'!$DV8</f>
        <v>0</v>
      </c>
      <c r="AV7" s="167">
        <f>'[4]Relatório Empregados II'!$DX8</f>
        <v>0</v>
      </c>
      <c r="AW7" s="156">
        <f>'[4]Relatório Empregados II'!$DZ8</f>
        <v>0</v>
      </c>
      <c r="AX7" s="156">
        <f>'[4]Relatório Empregados II'!$EB8</f>
        <v>0</v>
      </c>
      <c r="AY7" s="167" t="str">
        <f>'[4]Relatório Empregados II'!$ED8</f>
        <v>SALA ADMINISTRATIVA</v>
      </c>
      <c r="AZ7" s="156">
        <f>'[4]Relatório Empregados II'!$EH8</f>
        <v>0</v>
      </c>
      <c r="BA7" s="156">
        <f>'[4]Relatório Empregados II'!$EJ8</f>
        <v>0</v>
      </c>
    </row>
    <row r="8" spans="1:53">
      <c r="A8" s="170" t="str">
        <f>IFERROR(('[4]Relatório Empregados II'!$A9:$B9),"")</f>
        <v>31/07/2020</v>
      </c>
      <c r="B8" s="142" t="str">
        <f>'[4]Relatório Empregados II'!$D9:$D9</f>
        <v>12955134000900</v>
      </c>
      <c r="C8" s="158" t="str">
        <f>'[4]Relatório Empregados II'!$G9:$G9</f>
        <v>INSTITUTO DIVA ALVES DO BRASIL</v>
      </c>
      <c r="D8" s="161" t="str">
        <f>'[4]Relatório Empregados II'!$J9</f>
        <v>6033075</v>
      </c>
      <c r="E8" s="143" t="str">
        <f>'[4]Relatório Empregados II'!$L9:L9</f>
        <v>UPA 24H PARQUE LAFAIETE - DUQUE DE CAXIAS I</v>
      </c>
      <c r="F8" s="144" t="str">
        <f>'[4]Relatório Empregados II'!$P9:$P9</f>
        <v>0008/2020</v>
      </c>
      <c r="G8" s="173" cm="1">
        <f t="array" ref="G8">'[4]Relatório Empregados II'!$T9:T9</f>
        <v>2020</v>
      </c>
      <c r="H8" s="145" t="str">
        <f>'[4]Relatório Empregados II'!$W9</f>
        <v>07</v>
      </c>
      <c r="I8" s="146">
        <f>'[4]Relatório Empregados II'!$Y9:$Y9</f>
        <v>0</v>
      </c>
      <c r="J8" s="147">
        <f>'[4]Relatório Empregados II'!$AB9:$AB9</f>
        <v>0</v>
      </c>
      <c r="K8" s="162">
        <f>'[4]Relatório Empregados II'!$AE9:$AE9</f>
        <v>0</v>
      </c>
      <c r="L8" s="163" cm="1">
        <f t="array" ref="L8">'[4]Relatório Empregados II'!$AI9:$AI9</f>
        <v>414105</v>
      </c>
      <c r="M8" s="149">
        <f>'[4]Relatório Empregados II'!$AL9:$AL9</f>
        <v>0</v>
      </c>
      <c r="N8" s="150">
        <f>'[4]Relatório Empregados II'!$AP9</f>
        <v>0</v>
      </c>
      <c r="O8" s="163">
        <f>'[4]Relatório Empregados II'!$AR9</f>
        <v>0</v>
      </c>
      <c r="P8" s="151">
        <f>'[4]Relatório Empregados II'!$AT9:$AT9</f>
        <v>0</v>
      </c>
      <c r="Q8" s="152">
        <f>'[4]Relatório Empregados II'!$AX9:$AX9</f>
        <v>180</v>
      </c>
      <c r="R8" s="153">
        <f>'[4]Relatório Empregados II'!$BA9:$BA9</f>
        <v>0</v>
      </c>
      <c r="S8" s="154" t="str">
        <f>'[4]Relatório Empregados II'!$BE9:$BE9</f>
        <v/>
      </c>
      <c r="T8" s="154" t="str">
        <f>'[4]Relatório Empregados II'!$BH9:$BH9</f>
        <v>CLT</v>
      </c>
      <c r="U8" s="148">
        <f>'[4]Relatório Empregados II'!$BK9:$BK9</f>
        <v>0</v>
      </c>
      <c r="V8" s="165">
        <f>'[4]Relatório Empregados II'!$BN9</f>
        <v>0</v>
      </c>
      <c r="W8" s="204">
        <f>'[4]Relatório Empregados II'!$BP9</f>
        <v>0</v>
      </c>
      <c r="X8" s="140">
        <f>'[4]Relatório Empregados II'!$BR9:$BR9</f>
        <v>1375.01</v>
      </c>
      <c r="Y8" s="157">
        <f>'[4]Relatório Empregados II'!$BU9</f>
        <v>0</v>
      </c>
      <c r="Z8" s="167">
        <f>'[4]Relatório Empregados II'!$BW9:$BW9</f>
        <v>0</v>
      </c>
      <c r="AA8" s="168">
        <f>'[4]Relatório Empregados II'!$CA9:$CA9</f>
        <v>0</v>
      </c>
      <c r="AB8" s="168">
        <f>'[4]Relatório Empregados II'!$CD9:$CD9</f>
        <v>209</v>
      </c>
      <c r="AC8" s="168">
        <f>'[4]Relatório Empregados II'!$CG9:$CG9</f>
        <v>0</v>
      </c>
      <c r="AD8" s="168">
        <f>'[4]Relatório Empregados II'!$CJ9</f>
        <v>0</v>
      </c>
      <c r="AE8" s="168">
        <f>'[4]Relatório Empregados II'!$CL9</f>
        <v>0</v>
      </c>
      <c r="AF8" s="168">
        <f>'[4]Relatório Empregados II'!$CN9:$CN9</f>
        <v>0</v>
      </c>
      <c r="AG8" s="168">
        <f>'[4]Relatório Empregados II'!$CQ9</f>
        <v>0</v>
      </c>
      <c r="AH8" s="140">
        <f>'[4]Relatório Empregados II'!$CS9:$CS9</f>
        <v>144.85</v>
      </c>
      <c r="AI8" s="157">
        <f>'[4]Relatório Empregados II'!$CV9:$CV9</f>
        <v>0</v>
      </c>
      <c r="AJ8" s="140">
        <f>'[4]Relatório Empregados II'!$CY9:$CY9</f>
        <v>527.38268000000005</v>
      </c>
      <c r="AK8" s="157">
        <f>'[4]Relatório Empregados II'!$DB9:$DB9</f>
        <v>527.38268000000005</v>
      </c>
      <c r="AL8" s="140">
        <f>'[4]Relatório Empregados II'!$DE9:$DE9</f>
        <v>0</v>
      </c>
      <c r="AM8" s="140">
        <f>'[4]Relatório Empregados II'!$DH9</f>
        <v>0</v>
      </c>
      <c r="AN8" s="157">
        <f>'[4]Relatório Empregados II'!$DJ9</f>
        <v>527.38268000000005</v>
      </c>
      <c r="AO8" s="140">
        <f>'[4]Relatório Empregados II'!$DL9</f>
        <v>0</v>
      </c>
      <c r="AP8" s="140">
        <f>'[4]Relatório Empregados II'!$DM$3:$DM9</f>
        <v>0</v>
      </c>
      <c r="AQ8" s="157"/>
      <c r="AR8" s="157"/>
      <c r="AS8" s="140">
        <f>'[4]Relatório Empregados II'!$DQ9:$DQ9</f>
        <v>0</v>
      </c>
      <c r="AT8" s="169">
        <f>'[4]Relatório Empregados II'!$DT9</f>
        <v>0</v>
      </c>
      <c r="AU8" s="167">
        <f>'[4]Relatório Empregados II'!$DV9</f>
        <v>0</v>
      </c>
      <c r="AV8" s="167">
        <f>'[4]Relatório Empregados II'!$DX9</f>
        <v>0</v>
      </c>
      <c r="AW8" s="156">
        <f>'[4]Relatório Empregados II'!$DZ9</f>
        <v>0</v>
      </c>
      <c r="AX8" s="156">
        <f>'[4]Relatório Empregados II'!$EB9</f>
        <v>0</v>
      </c>
      <c r="AY8" s="167" t="str">
        <f>'[4]Relatório Empregados II'!$ED9</f>
        <v>ALMOXARIFADO</v>
      </c>
      <c r="AZ8" s="156">
        <f>'[4]Relatório Empregados II'!$EH9</f>
        <v>0</v>
      </c>
      <c r="BA8" s="156">
        <f>'[4]Relatório Empregados II'!$EJ9</f>
        <v>0</v>
      </c>
    </row>
    <row r="9" spans="1:53">
      <c r="A9" s="170" t="str">
        <f>IFERROR(('[4]Relatório Empregados II'!$A10:$B10),"")</f>
        <v>31/07/2020</v>
      </c>
      <c r="B9" s="142" t="str">
        <f>'[4]Relatório Empregados II'!$D10:$D10</f>
        <v>12955134000900</v>
      </c>
      <c r="C9" s="158" t="str">
        <f>'[4]Relatório Empregados II'!$G10:$G10</f>
        <v>INSTITUTO DIVA ALVES DO BRASIL</v>
      </c>
      <c r="D9" s="161" t="str">
        <f>'[4]Relatório Empregados II'!$J10</f>
        <v>6033075</v>
      </c>
      <c r="E9" s="143" t="str">
        <f>'[4]Relatório Empregados II'!$L10:L10</f>
        <v>UPA 24H PARQUE LAFAIETE - DUQUE DE CAXIAS I</v>
      </c>
      <c r="F9" s="144" t="str">
        <f>'[4]Relatório Empregados II'!$P10:$P10</f>
        <v>0008/2020</v>
      </c>
      <c r="G9" s="173" cm="1">
        <f t="array" ref="G9">'[4]Relatório Empregados II'!$T10:T10</f>
        <v>2020</v>
      </c>
      <c r="H9" s="145" t="str">
        <f>'[4]Relatório Empregados II'!$W10</f>
        <v>07</v>
      </c>
      <c r="I9" s="146">
        <f>'[4]Relatório Empregados II'!$Y10:$Y10</f>
        <v>0</v>
      </c>
      <c r="J9" s="147">
        <f>'[4]Relatório Empregados II'!$AB10:$AB10</f>
        <v>0</v>
      </c>
      <c r="K9" s="162">
        <f>'[4]Relatório Empregados II'!$AE10:$AE10</f>
        <v>0</v>
      </c>
      <c r="L9" s="163" cm="1">
        <f t="array" ref="L9">'[4]Relatório Empregados II'!$AI10:$AI10</f>
        <v>422105</v>
      </c>
      <c r="M9" s="149">
        <f>'[4]Relatório Empregados II'!$AL10:$AL10</f>
        <v>0</v>
      </c>
      <c r="N9" s="150">
        <f>'[4]Relatório Empregados II'!$AP10</f>
        <v>0</v>
      </c>
      <c r="O9" s="163">
        <f>'[4]Relatório Empregados II'!$AR10</f>
        <v>0</v>
      </c>
      <c r="P9" s="151">
        <f>'[4]Relatório Empregados II'!$AT10:$AT10</f>
        <v>0</v>
      </c>
      <c r="Q9" s="152">
        <f>'[4]Relatório Empregados II'!$AX10:$AX10</f>
        <v>180</v>
      </c>
      <c r="R9" s="153">
        <f>'[4]Relatório Empregados II'!$BA10:$BA10</f>
        <v>0</v>
      </c>
      <c r="S9" s="154" t="str">
        <f>'[4]Relatório Empregados II'!$BE10:$BE10</f>
        <v/>
      </c>
      <c r="T9" s="154" t="str">
        <f>'[4]Relatório Empregados II'!$BH10:$BH10</f>
        <v>CLT</v>
      </c>
      <c r="U9" s="148">
        <f>'[4]Relatório Empregados II'!$BK10:$BK10</f>
        <v>0</v>
      </c>
      <c r="V9" s="165">
        <f>'[4]Relatório Empregados II'!$BN10</f>
        <v>0</v>
      </c>
      <c r="W9" s="204">
        <f>'[4]Relatório Empregados II'!$BP10</f>
        <v>0</v>
      </c>
      <c r="X9" s="140">
        <f>'[4]Relatório Empregados II'!$BR10:$BR10</f>
        <v>1375.01</v>
      </c>
      <c r="Y9" s="157">
        <f>'[4]Relatório Empregados II'!$BU10</f>
        <v>0</v>
      </c>
      <c r="Z9" s="167">
        <f>'[4]Relatório Empregados II'!$BW10:$BW10</f>
        <v>0</v>
      </c>
      <c r="AA9" s="168">
        <f>'[4]Relatório Empregados II'!$CA10:$CA10</f>
        <v>0</v>
      </c>
      <c r="AB9" s="168">
        <f>'[4]Relatório Empregados II'!$CD10:$CD10</f>
        <v>209</v>
      </c>
      <c r="AC9" s="168">
        <f>'[4]Relatório Empregados II'!$CG10:$CG10</f>
        <v>0</v>
      </c>
      <c r="AD9" s="168">
        <f>'[4]Relatório Empregados II'!$CJ10</f>
        <v>0</v>
      </c>
      <c r="AE9" s="168">
        <f>'[4]Relatório Empregados II'!$CL10</f>
        <v>0</v>
      </c>
      <c r="AF9" s="168">
        <f>'[4]Relatório Empregados II'!$CN10:$CN10</f>
        <v>0</v>
      </c>
      <c r="AG9" s="168">
        <f>'[4]Relatório Empregados II'!$CQ10</f>
        <v>0</v>
      </c>
      <c r="AH9" s="140">
        <f>'[4]Relatório Empregados II'!$CS10:$CS10</f>
        <v>157.78</v>
      </c>
      <c r="AI9" s="157">
        <f>'[4]Relatório Empregados II'!$CV10:$CV10</f>
        <v>0</v>
      </c>
      <c r="AJ9" s="140">
        <f>'[4]Relatório Empregados II'!$CY10:$CY10</f>
        <v>548.30496000000005</v>
      </c>
      <c r="AK9" s="157">
        <f>'[4]Relatório Empregados II'!$DB10:$DB10</f>
        <v>548.30496000000005</v>
      </c>
      <c r="AL9" s="140">
        <f>'[4]Relatório Empregados II'!$DE10:$DE10</f>
        <v>0</v>
      </c>
      <c r="AM9" s="140">
        <f>'[4]Relatório Empregados II'!$DH10</f>
        <v>0</v>
      </c>
      <c r="AN9" s="157">
        <f>'[4]Relatório Empregados II'!$DJ10</f>
        <v>548.30496000000005</v>
      </c>
      <c r="AO9" s="140">
        <f>'[4]Relatório Empregados II'!$DL10</f>
        <v>0</v>
      </c>
      <c r="AP9" s="140">
        <f>'[4]Relatório Empregados II'!$DM$3:$DM10</f>
        <v>0</v>
      </c>
      <c r="AQ9" s="157"/>
      <c r="AR9" s="157"/>
      <c r="AS9" s="140">
        <f>'[4]Relatório Empregados II'!$DQ10:$DQ10</f>
        <v>0</v>
      </c>
      <c r="AT9" s="169">
        <f>'[4]Relatório Empregados II'!$DT10</f>
        <v>0</v>
      </c>
      <c r="AU9" s="167">
        <f>'[4]Relatório Empregados II'!$DV10</f>
        <v>0</v>
      </c>
      <c r="AV9" s="167">
        <f>'[4]Relatório Empregados II'!$DX10</f>
        <v>0</v>
      </c>
      <c r="AW9" s="156">
        <f>'[4]Relatório Empregados II'!$DZ10</f>
        <v>0</v>
      </c>
      <c r="AX9" s="156">
        <f>'[4]Relatório Empregados II'!$EB10</f>
        <v>0</v>
      </c>
      <c r="AY9" s="167" t="str">
        <f>'[4]Relatório Empregados II'!$ED10</f>
        <v>RECEPÇÃO</v>
      </c>
      <c r="AZ9" s="156">
        <f>'[4]Relatório Empregados II'!$EH10</f>
        <v>0</v>
      </c>
      <c r="BA9" s="156">
        <f>'[4]Relatório Empregados II'!$EJ10</f>
        <v>0</v>
      </c>
    </row>
    <row r="10" spans="1:53">
      <c r="A10" s="170" t="str">
        <f>IFERROR(('[4]Relatório Empregados II'!$A11:$B11),"")</f>
        <v>31/07/2020</v>
      </c>
      <c r="B10" s="142" t="str">
        <f>'[4]Relatório Empregados II'!$D11:$D11</f>
        <v>12955134000900</v>
      </c>
      <c r="C10" s="158" t="str">
        <f>'[4]Relatório Empregados II'!$G11:$G11</f>
        <v>INSTITUTO DIVA ALVES DO BRASIL</v>
      </c>
      <c r="D10" s="161" t="str">
        <f>'[4]Relatório Empregados II'!$J11</f>
        <v>6033075</v>
      </c>
      <c r="E10" s="143" t="str">
        <f>'[4]Relatório Empregados II'!$L11:L11</f>
        <v>UPA 24H PARQUE LAFAIETE - DUQUE DE CAXIAS I</v>
      </c>
      <c r="F10" s="144" t="str">
        <f>'[4]Relatório Empregados II'!$P11:$P11</f>
        <v>0008/2020</v>
      </c>
      <c r="G10" s="173" cm="1">
        <f t="array" ref="G10">'[4]Relatório Empregados II'!$T11:T11</f>
        <v>2020</v>
      </c>
      <c r="H10" s="145" t="str">
        <f>'[4]Relatório Empregados II'!$W11</f>
        <v>07</v>
      </c>
      <c r="I10" s="146">
        <f>'[4]Relatório Empregados II'!$Y11:$Y11</f>
        <v>0</v>
      </c>
      <c r="J10" s="147">
        <f>'[4]Relatório Empregados II'!$AB11:$AB11</f>
        <v>0</v>
      </c>
      <c r="K10" s="162">
        <f>'[4]Relatório Empregados II'!$AE11:$AE11</f>
        <v>0</v>
      </c>
      <c r="L10" s="163" cm="1">
        <f t="array" ref="L10">'[4]Relatório Empregados II'!$AI11:$AI11</f>
        <v>422105</v>
      </c>
      <c r="M10" s="149">
        <f>'[4]Relatório Empregados II'!$AL11:$AL11</f>
        <v>0</v>
      </c>
      <c r="N10" s="150">
        <f>'[4]Relatório Empregados II'!$AP11</f>
        <v>0</v>
      </c>
      <c r="O10" s="163">
        <f>'[4]Relatório Empregados II'!$AR11</f>
        <v>0</v>
      </c>
      <c r="P10" s="151">
        <f>'[4]Relatório Empregados II'!$AT11:$AT11</f>
        <v>0</v>
      </c>
      <c r="Q10" s="152">
        <f>'[4]Relatório Empregados II'!$AX11:$AX11</f>
        <v>180</v>
      </c>
      <c r="R10" s="153">
        <f>'[4]Relatório Empregados II'!$BA11:$BA11</f>
        <v>0</v>
      </c>
      <c r="S10" s="154" t="str">
        <f>'[4]Relatório Empregados II'!$BE11:$BE11</f>
        <v/>
      </c>
      <c r="T10" s="154" t="str">
        <f>'[4]Relatório Empregados II'!$BH11:$BH11</f>
        <v>CLT</v>
      </c>
      <c r="U10" s="148">
        <f>'[4]Relatório Empregados II'!$BK11:$BK11</f>
        <v>0</v>
      </c>
      <c r="V10" s="165">
        <f>'[4]Relatório Empregados II'!$BN11</f>
        <v>0</v>
      </c>
      <c r="W10" s="204">
        <f>'[4]Relatório Empregados II'!$BP11</f>
        <v>0</v>
      </c>
      <c r="X10" s="140">
        <f>'[4]Relatório Empregados II'!$BR11:$BR11</f>
        <v>1375.01</v>
      </c>
      <c r="Y10" s="157">
        <f>'[4]Relatório Empregados II'!$BU11</f>
        <v>0</v>
      </c>
      <c r="Z10" s="167">
        <f>'[4]Relatório Empregados II'!$BW11:$BW11</f>
        <v>0</v>
      </c>
      <c r="AA10" s="168">
        <f>'[4]Relatório Empregados II'!$CA11:$CA11</f>
        <v>0</v>
      </c>
      <c r="AB10" s="168">
        <f>'[4]Relatório Empregados II'!$CD11:$CD11</f>
        <v>209</v>
      </c>
      <c r="AC10" s="168">
        <f>'[4]Relatório Empregados II'!$CG11:$CG11</f>
        <v>0</v>
      </c>
      <c r="AD10" s="168">
        <f>'[4]Relatório Empregados II'!$CJ11</f>
        <v>0</v>
      </c>
      <c r="AE10" s="168">
        <f>'[4]Relatório Empregados II'!$CL11</f>
        <v>0</v>
      </c>
      <c r="AF10" s="168">
        <f>'[4]Relatório Empregados II'!$CN11:$CN11</f>
        <v>0</v>
      </c>
      <c r="AG10" s="168">
        <f>'[4]Relatório Empregados II'!$CQ11</f>
        <v>0</v>
      </c>
      <c r="AH10" s="140">
        <f>'[4]Relatório Empregados II'!$CS11:$CS11</f>
        <v>157.78</v>
      </c>
      <c r="AI10" s="157">
        <f>'[4]Relatório Empregados II'!$CV11:$CV11</f>
        <v>0</v>
      </c>
      <c r="AJ10" s="140">
        <f>'[4]Relatório Empregados II'!$CY11:$CY11</f>
        <v>548.30496000000005</v>
      </c>
      <c r="AK10" s="157">
        <f>'[4]Relatório Empregados II'!$DB11:$DB11</f>
        <v>548.30496000000005</v>
      </c>
      <c r="AL10" s="140">
        <f>'[4]Relatório Empregados II'!$DE11:$DE11</f>
        <v>0</v>
      </c>
      <c r="AM10" s="140">
        <f>'[4]Relatório Empregados II'!$DH11</f>
        <v>0</v>
      </c>
      <c r="AN10" s="157">
        <f>'[4]Relatório Empregados II'!$DJ11</f>
        <v>548.30496000000005</v>
      </c>
      <c r="AO10" s="140">
        <f>'[4]Relatório Empregados II'!$DL11</f>
        <v>0</v>
      </c>
      <c r="AP10" s="140">
        <f>'[4]Relatório Empregados II'!$DM$3:$DM11</f>
        <v>0</v>
      </c>
      <c r="AQ10" s="157"/>
      <c r="AR10" s="157"/>
      <c r="AS10" s="140">
        <f>'[4]Relatório Empregados II'!$DQ11:$DQ11</f>
        <v>0</v>
      </c>
      <c r="AT10" s="169">
        <f>'[4]Relatório Empregados II'!$DT11</f>
        <v>0</v>
      </c>
      <c r="AU10" s="167">
        <f>'[4]Relatório Empregados II'!$DV11</f>
        <v>0</v>
      </c>
      <c r="AV10" s="167">
        <f>'[4]Relatório Empregados II'!$DX11</f>
        <v>0</v>
      </c>
      <c r="AW10" s="156">
        <f>'[4]Relatório Empregados II'!$DZ11</f>
        <v>0</v>
      </c>
      <c r="AX10" s="156">
        <f>'[4]Relatório Empregados II'!$EB11</f>
        <v>0</v>
      </c>
      <c r="AY10" s="167" t="str">
        <f>'[4]Relatório Empregados II'!$ED11</f>
        <v>RECEPÇÃO</v>
      </c>
      <c r="AZ10" s="156">
        <f>'[4]Relatório Empregados II'!$EH11</f>
        <v>0</v>
      </c>
      <c r="BA10" s="156">
        <f>'[4]Relatório Empregados II'!$EJ11</f>
        <v>0</v>
      </c>
    </row>
    <row r="11" spans="1:53">
      <c r="A11" s="170" t="str">
        <f>IFERROR(('[4]Relatório Empregados II'!$A12:$B12),"")</f>
        <v>31/07/2020</v>
      </c>
      <c r="B11" s="142" t="str">
        <f>'[4]Relatório Empregados II'!$D12:$D12</f>
        <v>12955134000900</v>
      </c>
      <c r="C11" s="158" t="str">
        <f>'[4]Relatório Empregados II'!$G12:$G12</f>
        <v>INSTITUTO DIVA ALVES DO BRASIL</v>
      </c>
      <c r="D11" s="161" t="str">
        <f>'[4]Relatório Empregados II'!$J12</f>
        <v>6033075</v>
      </c>
      <c r="E11" s="143" t="str">
        <f>'[4]Relatório Empregados II'!$L12:L12</f>
        <v>UPA 24H PARQUE LAFAIETE - DUQUE DE CAXIAS I</v>
      </c>
      <c r="F11" s="144" t="str">
        <f>'[4]Relatório Empregados II'!$P12:$P12</f>
        <v>0008/2020</v>
      </c>
      <c r="G11" s="173" cm="1">
        <f t="array" ref="G11">'[4]Relatório Empregados II'!$T12:T12</f>
        <v>2020</v>
      </c>
      <c r="H11" s="145" t="str">
        <f>'[4]Relatório Empregados II'!$W12</f>
        <v>07</v>
      </c>
      <c r="I11" s="146">
        <f>'[4]Relatório Empregados II'!$Y12:$Y12</f>
        <v>0</v>
      </c>
      <c r="J11" s="147">
        <f>'[4]Relatório Empregados II'!$AB12:$AB12</f>
        <v>0</v>
      </c>
      <c r="K11" s="162">
        <f>'[4]Relatório Empregados II'!$AE12:$AE12</f>
        <v>0</v>
      </c>
      <c r="L11" s="163" cm="1">
        <f t="array" ref="L11">'[4]Relatório Empregados II'!$AI12:$AI12</f>
        <v>223405</v>
      </c>
      <c r="M11" s="149">
        <f>'[4]Relatório Empregados II'!$AL12:$AL12</f>
        <v>0</v>
      </c>
      <c r="N11" s="150">
        <f>'[4]Relatório Empregados II'!$AP12</f>
        <v>0</v>
      </c>
      <c r="O11" s="163">
        <f>'[4]Relatório Empregados II'!$AR12</f>
        <v>0</v>
      </c>
      <c r="P11" s="151">
        <f>'[4]Relatório Empregados II'!$AT12:$AT12</f>
        <v>0</v>
      </c>
      <c r="Q11" s="152">
        <f>'[4]Relatório Empregados II'!$AX12:$AX12</f>
        <v>200</v>
      </c>
      <c r="R11" s="153">
        <f>'[4]Relatório Empregados II'!$BA12:$BA12</f>
        <v>0</v>
      </c>
      <c r="S11" s="154" t="str">
        <f>'[4]Relatório Empregados II'!$BE12:$BE12</f>
        <v/>
      </c>
      <c r="T11" s="154" t="str">
        <f>'[4]Relatório Empregados II'!$BH12:$BH12</f>
        <v>CLT</v>
      </c>
      <c r="U11" s="148">
        <f>'[4]Relatório Empregados II'!$BK12:$BK12</f>
        <v>0</v>
      </c>
      <c r="V11" s="165">
        <f>'[4]Relatório Empregados II'!$BN12</f>
        <v>0</v>
      </c>
      <c r="W11" s="204">
        <f>'[4]Relatório Empregados II'!$BP12</f>
        <v>0</v>
      </c>
      <c r="X11" s="140">
        <f>'[4]Relatório Empregados II'!$BR12:$BR12</f>
        <v>3158.96</v>
      </c>
      <c r="Y11" s="157">
        <f>'[4]Relatório Empregados II'!$BU12</f>
        <v>0</v>
      </c>
      <c r="Z11" s="167">
        <f>'[4]Relatório Empregados II'!$BW12:$BW12</f>
        <v>0</v>
      </c>
      <c r="AA11" s="168">
        <f>'[4]Relatório Empregados II'!$CA12:$CA12</f>
        <v>0</v>
      </c>
      <c r="AB11" s="168">
        <f>'[4]Relatório Empregados II'!$CD12:$CD12</f>
        <v>58.52</v>
      </c>
      <c r="AC11" s="168">
        <f>'[4]Relatório Empregados II'!$CG12:$CG12</f>
        <v>0</v>
      </c>
      <c r="AD11" s="168">
        <f>'[4]Relatório Empregados II'!$CJ12</f>
        <v>0</v>
      </c>
      <c r="AE11" s="168">
        <f>'[4]Relatório Empregados II'!$CL12</f>
        <v>0</v>
      </c>
      <c r="AF11" s="168">
        <f>'[4]Relatório Empregados II'!$CN12:$CN12</f>
        <v>0</v>
      </c>
      <c r="AG11" s="168">
        <f>'[4]Relatório Empregados II'!$CQ12</f>
        <v>0</v>
      </c>
      <c r="AH11" s="140">
        <f>'[4]Relatório Empregados II'!$CS12:$CS12</f>
        <v>91.1</v>
      </c>
      <c r="AI11" s="157">
        <f>'[4]Relatório Empregados II'!$CV12:$CV12</f>
        <v>0</v>
      </c>
      <c r="AJ11" s="140">
        <f>'[4]Relatório Empregados II'!$CY12:$CY12</f>
        <v>948.87516000000005</v>
      </c>
      <c r="AK11" s="157">
        <f>'[4]Relatório Empregados II'!$DB12:$DB12</f>
        <v>948.87516000000005</v>
      </c>
      <c r="AL11" s="140">
        <f>'[4]Relatório Empregados II'!$DE12:$DE12</f>
        <v>0</v>
      </c>
      <c r="AM11" s="140">
        <f>'[4]Relatório Empregados II'!$DH12</f>
        <v>0</v>
      </c>
      <c r="AN11" s="157">
        <f>'[4]Relatório Empregados II'!$DJ12</f>
        <v>948.87516000000005</v>
      </c>
      <c r="AO11" s="140">
        <f>'[4]Relatório Empregados II'!$DL12</f>
        <v>0</v>
      </c>
      <c r="AP11" s="140">
        <f>'[4]Relatório Empregados II'!$DM$3:$DM12</f>
        <v>0</v>
      </c>
      <c r="AQ11" s="157"/>
      <c r="AR11" s="157"/>
      <c r="AS11" s="140">
        <f>'[4]Relatório Empregados II'!$DQ12:$DQ12</f>
        <v>0</v>
      </c>
      <c r="AT11" s="169">
        <f>'[4]Relatório Empregados II'!$DT12</f>
        <v>0</v>
      </c>
      <c r="AU11" s="167">
        <f>'[4]Relatório Empregados II'!$DV12</f>
        <v>0</v>
      </c>
      <c r="AV11" s="167">
        <f>'[4]Relatório Empregados II'!$DX12</f>
        <v>0</v>
      </c>
      <c r="AW11" s="156">
        <f>'[4]Relatório Empregados II'!$DZ12</f>
        <v>0</v>
      </c>
      <c r="AX11" s="156">
        <f>'[4]Relatório Empregados II'!$EB12</f>
        <v>0</v>
      </c>
      <c r="AY11" s="167" t="str">
        <f>'[4]Relatório Empregados II'!$ED12</f>
        <v>FARMACIA HOSPITALAR</v>
      </c>
      <c r="AZ11" s="156">
        <f>'[4]Relatório Empregados II'!$EH12</f>
        <v>0</v>
      </c>
      <c r="BA11" s="156">
        <f>'[4]Relatório Empregados II'!$EJ12</f>
        <v>0</v>
      </c>
    </row>
    <row r="12" spans="1:53">
      <c r="A12" s="170" t="str">
        <f>IFERROR(('[4]Relatório Empregados II'!$A13:$B13),"")</f>
        <v>31/07/2020</v>
      </c>
      <c r="B12" s="142" t="str">
        <f>'[4]Relatório Empregados II'!$D13:$D13</f>
        <v>12955134000900</v>
      </c>
      <c r="C12" s="158" t="str">
        <f>'[4]Relatório Empregados II'!$G13:$G13</f>
        <v>INSTITUTO DIVA ALVES DO BRASIL</v>
      </c>
      <c r="D12" s="161" t="str">
        <f>'[4]Relatório Empregados II'!$J13</f>
        <v>6033075</v>
      </c>
      <c r="E12" s="143" t="str">
        <f>'[4]Relatório Empregados II'!$L13:L13</f>
        <v>UPA 24H PARQUE LAFAIETE - DUQUE DE CAXIAS I</v>
      </c>
      <c r="F12" s="144" t="str">
        <f>'[4]Relatório Empregados II'!$P13:$P13</f>
        <v>0008/2020</v>
      </c>
      <c r="G12" s="173" cm="1">
        <f t="array" ref="G12">'[4]Relatório Empregados II'!$T13:T13</f>
        <v>2020</v>
      </c>
      <c r="H12" s="145" t="str">
        <f>'[4]Relatório Empregados II'!$W13</f>
        <v>07</v>
      </c>
      <c r="I12" s="146">
        <f>'[4]Relatório Empregados II'!$Y13:$Y13</f>
        <v>0</v>
      </c>
      <c r="J12" s="147">
        <f>'[4]Relatório Empregados II'!$AB13:$AB13</f>
        <v>0</v>
      </c>
      <c r="K12" s="162">
        <f>'[4]Relatório Empregados II'!$AE13:$AE13</f>
        <v>0</v>
      </c>
      <c r="L12" s="163" cm="1">
        <f t="array" ref="L12">'[4]Relatório Empregados II'!$AI13:$AI13</f>
        <v>251605</v>
      </c>
      <c r="M12" s="149">
        <f>'[4]Relatório Empregados II'!$AL13:$AL13</f>
        <v>0</v>
      </c>
      <c r="N12" s="150">
        <f>'[4]Relatório Empregados II'!$AP13</f>
        <v>0</v>
      </c>
      <c r="O12" s="163">
        <f>'[4]Relatório Empregados II'!$AR13</f>
        <v>0</v>
      </c>
      <c r="P12" s="151">
        <f>'[4]Relatório Empregados II'!$AT13:$AT13</f>
        <v>0</v>
      </c>
      <c r="Q12" s="152">
        <f>'[4]Relatório Empregados II'!$AX13:$AX13</f>
        <v>150</v>
      </c>
      <c r="R12" s="153">
        <f>'[4]Relatório Empregados II'!$BA13:$BA13</f>
        <v>0</v>
      </c>
      <c r="S12" s="154" t="str">
        <f>'[4]Relatório Empregados II'!$BE13:$BE13</f>
        <v/>
      </c>
      <c r="T12" s="154" t="str">
        <f>'[4]Relatório Empregados II'!$BH13:$BH13</f>
        <v>CLT</v>
      </c>
      <c r="U12" s="148">
        <f>'[4]Relatório Empregados II'!$BK13:$BK13</f>
        <v>0</v>
      </c>
      <c r="V12" s="165">
        <f>'[4]Relatório Empregados II'!$BN13</f>
        <v>0</v>
      </c>
      <c r="W12" s="204">
        <f>'[4]Relatório Empregados II'!$BP13</f>
        <v>0</v>
      </c>
      <c r="X12" s="140">
        <f>'[4]Relatório Empregados II'!$BR13:$BR13</f>
        <v>3158.96</v>
      </c>
      <c r="Y12" s="157">
        <f>'[4]Relatório Empregados II'!$BU13</f>
        <v>0</v>
      </c>
      <c r="Z12" s="167">
        <f>'[4]Relatório Empregados II'!$BW13:$BW13</f>
        <v>0</v>
      </c>
      <c r="AA12" s="168">
        <f>'[4]Relatório Empregados II'!$CA13:$CA13</f>
        <v>0</v>
      </c>
      <c r="AB12" s="168">
        <f>'[4]Relatório Empregados II'!$CD13:$CD13</f>
        <v>209</v>
      </c>
      <c r="AC12" s="168">
        <f>'[4]Relatório Empregados II'!$CG13:$CG13</f>
        <v>0</v>
      </c>
      <c r="AD12" s="168">
        <f>'[4]Relatório Empregados II'!$CJ13</f>
        <v>0</v>
      </c>
      <c r="AE12" s="168">
        <f>'[4]Relatório Empregados II'!$CL13</f>
        <v>0</v>
      </c>
      <c r="AF12" s="168">
        <f>'[4]Relatório Empregados II'!$CN13:$CN13</f>
        <v>0</v>
      </c>
      <c r="AG12" s="168">
        <f>'[4]Relatório Empregados II'!$CQ13</f>
        <v>0</v>
      </c>
      <c r="AH12" s="140">
        <f>'[4]Relatório Empregados II'!$CS13:$CS13</f>
        <v>285.08999999999997</v>
      </c>
      <c r="AI12" s="157">
        <f>'[4]Relatório Empregados II'!$CV13:$CV13</f>
        <v>0</v>
      </c>
      <c r="AJ12" s="140">
        <f>'[4]Relatório Empregados II'!$CY13:$CY13</f>
        <v>990.70860000000005</v>
      </c>
      <c r="AK12" s="157">
        <f>'[4]Relatório Empregados II'!$DB13:$DB13</f>
        <v>990.70860000000005</v>
      </c>
      <c r="AL12" s="140">
        <f>'[4]Relatório Empregados II'!$DE13:$DE13</f>
        <v>0</v>
      </c>
      <c r="AM12" s="140">
        <f>'[4]Relatório Empregados II'!$DH13</f>
        <v>0</v>
      </c>
      <c r="AN12" s="157">
        <f>'[4]Relatório Empregados II'!$DJ13</f>
        <v>990.70860000000005</v>
      </c>
      <c r="AO12" s="140">
        <f>'[4]Relatório Empregados II'!$DL13</f>
        <v>0</v>
      </c>
      <c r="AP12" s="140">
        <f>'[4]Relatório Empregados II'!$DM$3:$DM13</f>
        <v>0</v>
      </c>
      <c r="AQ12" s="157"/>
      <c r="AR12" s="157"/>
      <c r="AS12" s="140">
        <f>'[4]Relatório Empregados II'!$DQ13:$DQ13</f>
        <v>0</v>
      </c>
      <c r="AT12" s="169">
        <f>'[4]Relatório Empregados II'!$DT13</f>
        <v>0</v>
      </c>
      <c r="AU12" s="167">
        <f>'[4]Relatório Empregados II'!$DV13</f>
        <v>0</v>
      </c>
      <c r="AV12" s="167">
        <f>'[4]Relatório Empregados II'!$DX13</f>
        <v>0</v>
      </c>
      <c r="AW12" s="156">
        <f>'[4]Relatório Empregados II'!$DZ13</f>
        <v>0</v>
      </c>
      <c r="AX12" s="156">
        <f>'[4]Relatório Empregados II'!$EB13</f>
        <v>0</v>
      </c>
      <c r="AY12" s="167" t="str">
        <f>'[4]Relatório Empregados II'!$ED13</f>
        <v>SALA DE ATENTIMENTO SOCIAL</v>
      </c>
      <c r="AZ12" s="156">
        <f>'[4]Relatório Empregados II'!$EH13</f>
        <v>0</v>
      </c>
      <c r="BA12" s="156">
        <f>'[4]Relatório Empregados II'!$EJ13</f>
        <v>0</v>
      </c>
    </row>
    <row r="13" spans="1:53">
      <c r="A13" s="170" t="str">
        <f>IFERROR(('[4]Relatório Empregados II'!$A14:$B14),"")</f>
        <v>31/07/2020</v>
      </c>
      <c r="B13" s="142" t="str">
        <f>'[4]Relatório Empregados II'!$D14:$D14</f>
        <v>12955134000900</v>
      </c>
      <c r="C13" s="158" t="str">
        <f>'[4]Relatório Empregados II'!$G14:$G14</f>
        <v>INSTITUTO DIVA ALVES DO BRASIL</v>
      </c>
      <c r="D13" s="161" t="str">
        <f>'[4]Relatório Empregados II'!$J14</f>
        <v>6033075</v>
      </c>
      <c r="E13" s="143" t="str">
        <f>'[4]Relatório Empregados II'!$L14:L14</f>
        <v>UPA 24H PARQUE LAFAIETE - DUQUE DE CAXIAS I</v>
      </c>
      <c r="F13" s="144" t="str">
        <f>'[4]Relatório Empregados II'!$P14:$P14</f>
        <v>0008/2020</v>
      </c>
      <c r="G13" s="173" cm="1">
        <f t="array" ref="G13">'[4]Relatório Empregados II'!$T14:T14</f>
        <v>2020</v>
      </c>
      <c r="H13" s="145" t="str">
        <f>'[4]Relatório Empregados II'!$W14</f>
        <v>07</v>
      </c>
      <c r="I13" s="146">
        <f>'[4]Relatório Empregados II'!$Y14:$Y14</f>
        <v>0</v>
      </c>
      <c r="J13" s="147">
        <f>'[4]Relatório Empregados II'!$AB14:$AB14</f>
        <v>0</v>
      </c>
      <c r="K13" s="162">
        <f>'[4]Relatório Empregados II'!$AE14:$AE14</f>
        <v>0</v>
      </c>
      <c r="L13" s="163" cm="1">
        <f t="array" ref="L13">'[4]Relatório Empregados II'!$AI14:$AI14</f>
        <v>515110</v>
      </c>
      <c r="M13" s="149">
        <f>'[4]Relatório Empregados II'!$AL14:$AL14</f>
        <v>0</v>
      </c>
      <c r="N13" s="150">
        <f>'[4]Relatório Empregados II'!$AP14</f>
        <v>0</v>
      </c>
      <c r="O13" s="163">
        <f>'[4]Relatório Empregados II'!$AR14</f>
        <v>0</v>
      </c>
      <c r="P13" s="151">
        <f>'[4]Relatório Empregados II'!$AT14:$AT14</f>
        <v>0</v>
      </c>
      <c r="Q13" s="152">
        <f>'[4]Relatório Empregados II'!$AX14:$AX14</f>
        <v>180</v>
      </c>
      <c r="R13" s="153">
        <f>'[4]Relatório Empregados II'!$BA14:$BA14</f>
        <v>0</v>
      </c>
      <c r="S13" s="154" t="str">
        <f>'[4]Relatório Empregados II'!$BE14:$BE14</f>
        <v/>
      </c>
      <c r="T13" s="154" t="str">
        <f>'[4]Relatório Empregados II'!$BH14:$BH14</f>
        <v>CLT</v>
      </c>
      <c r="U13" s="148">
        <f>'[4]Relatório Empregados II'!$BK14:$BK14</f>
        <v>0</v>
      </c>
      <c r="V13" s="165">
        <f>'[4]Relatório Empregados II'!$BN14</f>
        <v>0</v>
      </c>
      <c r="W13" s="204">
        <f>'[4]Relatório Empregados II'!$BP14</f>
        <v>0</v>
      </c>
      <c r="X13" s="140">
        <f>'[4]Relatório Empregados II'!$BR14:$BR14</f>
        <v>1283.73</v>
      </c>
      <c r="Y13" s="157">
        <f>'[4]Relatório Empregados II'!$BU14</f>
        <v>0</v>
      </c>
      <c r="Z13" s="167">
        <f>'[4]Relatório Empregados II'!$BW14:$BW14</f>
        <v>0</v>
      </c>
      <c r="AA13" s="168">
        <f>'[4]Relatório Empregados II'!$CA14:$CA14</f>
        <v>0</v>
      </c>
      <c r="AB13" s="168">
        <f>'[4]Relatório Empregados II'!$CD14:$CD14</f>
        <v>209</v>
      </c>
      <c r="AC13" s="168">
        <f>'[4]Relatório Empregados II'!$CG14:$CG14</f>
        <v>0</v>
      </c>
      <c r="AD13" s="168">
        <f>'[4]Relatório Empregados II'!$CJ14</f>
        <v>0</v>
      </c>
      <c r="AE13" s="168">
        <f>'[4]Relatório Empregados II'!$CL14</f>
        <v>0</v>
      </c>
      <c r="AF13" s="168">
        <f>'[4]Relatório Empregados II'!$CN14:$CN14</f>
        <v>0</v>
      </c>
      <c r="AG13" s="168">
        <f>'[4]Relatório Empregados II'!$CQ14</f>
        <v>0</v>
      </c>
      <c r="AH13" s="140">
        <f>'[4]Relatório Empregados II'!$CS14:$CS14</f>
        <v>148.63</v>
      </c>
      <c r="AI13" s="157">
        <f>'[4]Relatório Empregados II'!$CV14:$CV14</f>
        <v>0</v>
      </c>
      <c r="AJ13" s="140">
        <f>'[4]Relatório Empregados II'!$CY14:$CY14</f>
        <v>516.50175999999999</v>
      </c>
      <c r="AK13" s="157">
        <f>'[4]Relatório Empregados II'!$DB14:$DB14</f>
        <v>516.50175999999999</v>
      </c>
      <c r="AL13" s="140">
        <f>'[4]Relatório Empregados II'!$DE14:$DE14</f>
        <v>0</v>
      </c>
      <c r="AM13" s="140">
        <f>'[4]Relatório Empregados II'!$DH14</f>
        <v>0</v>
      </c>
      <c r="AN13" s="157">
        <f>'[4]Relatório Empregados II'!$DJ14</f>
        <v>516.50175999999999</v>
      </c>
      <c r="AO13" s="140">
        <f>'[4]Relatório Empregados II'!$DL14</f>
        <v>0</v>
      </c>
      <c r="AP13" s="140">
        <f>'[4]Relatório Empregados II'!$DM$3:$DM14</f>
        <v>0</v>
      </c>
      <c r="AQ13" s="157"/>
      <c r="AR13" s="157"/>
      <c r="AS13" s="140">
        <f>'[4]Relatório Empregados II'!$DQ14:$DQ14</f>
        <v>0</v>
      </c>
      <c r="AT13" s="169">
        <f>'[4]Relatório Empregados II'!$DT14</f>
        <v>0</v>
      </c>
      <c r="AU13" s="167">
        <f>'[4]Relatório Empregados II'!$DV14</f>
        <v>0</v>
      </c>
      <c r="AV13" s="167">
        <f>'[4]Relatório Empregados II'!$DX14</f>
        <v>0</v>
      </c>
      <c r="AW13" s="156">
        <f>'[4]Relatório Empregados II'!$DZ14</f>
        <v>0</v>
      </c>
      <c r="AX13" s="156">
        <f>'[4]Relatório Empregados II'!$EB14</f>
        <v>0</v>
      </c>
      <c r="AY13" s="167" t="str">
        <f>'[4]Relatório Empregados II'!$ED14</f>
        <v>ACOLHIMENTO</v>
      </c>
      <c r="AZ13" s="156">
        <f>'[4]Relatório Empregados II'!$EH14</f>
        <v>0</v>
      </c>
      <c r="BA13" s="156">
        <f>'[4]Relatório Empregados II'!$EJ14</f>
        <v>0</v>
      </c>
    </row>
    <row r="14" spans="1:53">
      <c r="A14" s="170" t="str">
        <f>IFERROR(('[4]Relatório Empregados II'!$A15:$B15),"")</f>
        <v>31/07/2020</v>
      </c>
      <c r="B14" s="142" t="str">
        <f>'[4]Relatório Empregados II'!$D15:$D15</f>
        <v>12955134000900</v>
      </c>
      <c r="C14" s="158" t="str">
        <f>'[4]Relatório Empregados II'!$G15:$G15</f>
        <v>INSTITUTO DIVA ALVES DO BRASIL</v>
      </c>
      <c r="D14" s="161" t="str">
        <f>'[4]Relatório Empregados II'!$J15</f>
        <v>6033075</v>
      </c>
      <c r="E14" s="143" t="str">
        <f>'[4]Relatório Empregados II'!$L15:L15</f>
        <v>UPA 24H PARQUE LAFAIETE - DUQUE DE CAXIAS I</v>
      </c>
      <c r="F14" s="144" t="str">
        <f>'[4]Relatório Empregados II'!$P15:$P15</f>
        <v>0008/2020</v>
      </c>
      <c r="G14" s="173" cm="1">
        <f t="array" ref="G14">'[4]Relatório Empregados II'!$T15:T15</f>
        <v>2020</v>
      </c>
      <c r="H14" s="145" t="str">
        <f>'[4]Relatório Empregados II'!$W15</f>
        <v>07</v>
      </c>
      <c r="I14" s="146">
        <f>'[4]Relatório Empregados II'!$Y15:$Y15</f>
        <v>0</v>
      </c>
      <c r="J14" s="147">
        <f>'[4]Relatório Empregados II'!$AB15:$AB15</f>
        <v>0</v>
      </c>
      <c r="K14" s="162">
        <f>'[4]Relatório Empregados II'!$AE15:$AE15</f>
        <v>0</v>
      </c>
      <c r="L14" s="163" cm="1">
        <f t="array" ref="L14">'[4]Relatório Empregados II'!$AI15:$AI15</f>
        <v>223505</v>
      </c>
      <c r="M14" s="149">
        <f>'[4]Relatório Empregados II'!$AL15:$AL15</f>
        <v>0</v>
      </c>
      <c r="N14" s="150">
        <f>'[4]Relatório Empregados II'!$AP15</f>
        <v>0</v>
      </c>
      <c r="O14" s="163">
        <f>'[4]Relatório Empregados II'!$AR15</f>
        <v>0</v>
      </c>
      <c r="P14" s="151">
        <f>'[4]Relatório Empregados II'!$AT15:$AT15</f>
        <v>0</v>
      </c>
      <c r="Q14" s="152">
        <f>'[4]Relatório Empregados II'!$AX15:$AX15</f>
        <v>180</v>
      </c>
      <c r="R14" s="153">
        <f>'[4]Relatório Empregados II'!$BA15:$BA15</f>
        <v>0</v>
      </c>
      <c r="S14" s="154" t="str">
        <f>'[4]Relatório Empregados II'!$BE15:$BE15</f>
        <v/>
      </c>
      <c r="T14" s="154" t="str">
        <f>'[4]Relatório Empregados II'!$BH15:$BH15</f>
        <v>CLT</v>
      </c>
      <c r="U14" s="148">
        <f>'[4]Relatório Empregados II'!$BK15:$BK15</f>
        <v>0</v>
      </c>
      <c r="V14" s="165">
        <f>'[4]Relatório Empregados II'!$BN15</f>
        <v>0</v>
      </c>
      <c r="W14" s="204">
        <f>'[4]Relatório Empregados II'!$BP15</f>
        <v>0</v>
      </c>
      <c r="X14" s="140">
        <f>'[4]Relatório Empregados II'!$BR15:$BR15</f>
        <v>3158.96</v>
      </c>
      <c r="Y14" s="157">
        <f>'[4]Relatório Empregados II'!$BU15</f>
        <v>0</v>
      </c>
      <c r="Z14" s="167">
        <f>'[4]Relatório Empregados II'!$BW15:$BW15</f>
        <v>0</v>
      </c>
      <c r="AA14" s="168">
        <f>'[4]Relatório Empregados II'!$CA15:$CA15</f>
        <v>0</v>
      </c>
      <c r="AB14" s="168">
        <f>'[4]Relatório Empregados II'!$CD15:$CD15</f>
        <v>209</v>
      </c>
      <c r="AC14" s="168">
        <f>'[4]Relatório Empregados II'!$CG15:$CG15</f>
        <v>0</v>
      </c>
      <c r="AD14" s="168">
        <f>'[4]Relatório Empregados II'!$CJ15</f>
        <v>0</v>
      </c>
      <c r="AE14" s="168">
        <f>'[4]Relatório Empregados II'!$CL15</f>
        <v>0</v>
      </c>
      <c r="AF14" s="168">
        <f>'[4]Relatório Empregados II'!$CN15:$CN15</f>
        <v>0</v>
      </c>
      <c r="AG14" s="168">
        <f>'[4]Relatório Empregados II'!$CQ15</f>
        <v>0</v>
      </c>
      <c r="AH14" s="140">
        <f>'[4]Relatório Empregados II'!$CS15:$CS15</f>
        <v>379.46</v>
      </c>
      <c r="AI14" s="157">
        <f>'[4]Relatório Empregados II'!$CV15:$CV15</f>
        <v>0</v>
      </c>
      <c r="AJ14" s="140">
        <f>'[4]Relatório Empregados II'!$CY15:$CY15</f>
        <v>1318.6513</v>
      </c>
      <c r="AK14" s="157">
        <f>'[4]Relatório Empregados II'!$DB15:$DB15</f>
        <v>1318.6513</v>
      </c>
      <c r="AL14" s="140">
        <f>'[4]Relatório Empregados II'!$DE15:$DE15</f>
        <v>0</v>
      </c>
      <c r="AM14" s="140">
        <f>'[4]Relatório Empregados II'!$DH15</f>
        <v>0</v>
      </c>
      <c r="AN14" s="157">
        <f>'[4]Relatório Empregados II'!$DJ15</f>
        <v>1318.6513</v>
      </c>
      <c r="AO14" s="140">
        <f>'[4]Relatório Empregados II'!$DL15</f>
        <v>0</v>
      </c>
      <c r="AP14" s="140">
        <f>'[4]Relatório Empregados II'!$DM$3:$DM15</f>
        <v>0</v>
      </c>
      <c r="AQ14" s="157"/>
      <c r="AR14" s="157"/>
      <c r="AS14" s="140">
        <f>'[4]Relatório Empregados II'!$DQ15:$DQ15</f>
        <v>0</v>
      </c>
      <c r="AT14" s="169">
        <f>'[4]Relatório Empregados II'!$DT15</f>
        <v>0</v>
      </c>
      <c r="AU14" s="167">
        <f>'[4]Relatório Empregados II'!$DV15</f>
        <v>0</v>
      </c>
      <c r="AV14" s="167">
        <f>'[4]Relatório Empregados II'!$DX15</f>
        <v>0</v>
      </c>
      <c r="AW14" s="156">
        <f>'[4]Relatório Empregados II'!$DZ15</f>
        <v>0</v>
      </c>
      <c r="AX14" s="156">
        <f>'[4]Relatório Empregados II'!$EB15</f>
        <v>0</v>
      </c>
      <c r="AY14" s="167" t="str">
        <f>'[4]Relatório Empregados II'!$ED15</f>
        <v>SALA DE OBSERVAÇAO</v>
      </c>
      <c r="AZ14" s="156">
        <f>'[4]Relatório Empregados II'!$EH15</f>
        <v>0</v>
      </c>
      <c r="BA14" s="156">
        <f>'[4]Relatório Empregados II'!$EJ15</f>
        <v>0</v>
      </c>
    </row>
    <row r="15" spans="1:53">
      <c r="A15" s="170" t="str">
        <f>IFERROR(('[4]Relatório Empregados II'!$A16:$B16),"")</f>
        <v>31/07/2020</v>
      </c>
      <c r="B15" s="142" t="str">
        <f>'[4]Relatório Empregados II'!$D16:$D16</f>
        <v>12955134000900</v>
      </c>
      <c r="C15" s="158" t="str">
        <f>'[4]Relatório Empregados II'!$G16:$G16</f>
        <v>INSTITUTO DIVA ALVES DO BRASIL</v>
      </c>
      <c r="D15" s="161" t="str">
        <f>'[4]Relatório Empregados II'!$J16</f>
        <v>6033075</v>
      </c>
      <c r="E15" s="143" t="str">
        <f>'[4]Relatório Empregados II'!$L16:L16</f>
        <v>UPA 24H PARQUE LAFAIETE - DUQUE DE CAXIAS I</v>
      </c>
      <c r="F15" s="144" t="str">
        <f>'[4]Relatório Empregados II'!$P16:$P16</f>
        <v>0008/2020</v>
      </c>
      <c r="G15" s="173" cm="1">
        <f t="array" ref="G15">'[4]Relatório Empregados II'!$T16:T16</f>
        <v>2020</v>
      </c>
      <c r="H15" s="145" t="str">
        <f>'[4]Relatório Empregados II'!$W16</f>
        <v>07</v>
      </c>
      <c r="I15" s="146">
        <f>'[4]Relatório Empregados II'!$Y16:$Y16</f>
        <v>0</v>
      </c>
      <c r="J15" s="147">
        <f>'[4]Relatório Empregados II'!$AB16:$AB16</f>
        <v>0</v>
      </c>
      <c r="K15" s="162">
        <f>'[4]Relatório Empregados II'!$AE16:$AE16</f>
        <v>0</v>
      </c>
      <c r="L15" s="163" cm="1">
        <f t="array" ref="L15">'[4]Relatório Empregados II'!$AI16:$AI16</f>
        <v>223505</v>
      </c>
      <c r="M15" s="149">
        <f>'[4]Relatório Empregados II'!$AL16:$AL16</f>
        <v>0</v>
      </c>
      <c r="N15" s="150">
        <f>'[4]Relatório Empregados II'!$AP16</f>
        <v>0</v>
      </c>
      <c r="O15" s="163">
        <f>'[4]Relatório Empregados II'!$AR16</f>
        <v>0</v>
      </c>
      <c r="P15" s="151">
        <f>'[4]Relatório Empregados II'!$AT16:$AT16</f>
        <v>0</v>
      </c>
      <c r="Q15" s="152">
        <f>'[4]Relatório Empregados II'!$AX16:$AX16</f>
        <v>180</v>
      </c>
      <c r="R15" s="153">
        <f>'[4]Relatório Empregados II'!$BA16:$BA16</f>
        <v>0</v>
      </c>
      <c r="S15" s="154" t="str">
        <f>'[4]Relatório Empregados II'!$BE16:$BE16</f>
        <v/>
      </c>
      <c r="T15" s="154" t="str">
        <f>'[4]Relatório Empregados II'!$BH16:$BH16</f>
        <v>CLT</v>
      </c>
      <c r="U15" s="148">
        <f>'[4]Relatório Empregados II'!$BK16:$BK16</f>
        <v>0</v>
      </c>
      <c r="V15" s="165">
        <f>'[4]Relatório Empregados II'!$BN16</f>
        <v>0</v>
      </c>
      <c r="W15" s="204">
        <f>'[4]Relatório Empregados II'!$BP16</f>
        <v>0</v>
      </c>
      <c r="X15" s="140">
        <f>'[4]Relatório Empregados II'!$BR16:$BR16</f>
        <v>3158.96</v>
      </c>
      <c r="Y15" s="157">
        <f>'[4]Relatório Empregados II'!$BU16</f>
        <v>0</v>
      </c>
      <c r="Z15" s="167">
        <f>'[4]Relatório Empregados II'!$BW16:$BW16</f>
        <v>0</v>
      </c>
      <c r="AA15" s="168">
        <f>'[4]Relatório Empregados II'!$CA16:$CA16</f>
        <v>0</v>
      </c>
      <c r="AB15" s="168">
        <f>'[4]Relatório Empregados II'!$CD16:$CD16</f>
        <v>201.07</v>
      </c>
      <c r="AC15" s="168">
        <f>'[4]Relatório Empregados II'!$CG16:$CG16</f>
        <v>0</v>
      </c>
      <c r="AD15" s="168">
        <f>'[4]Relatório Empregados II'!$CJ16</f>
        <v>0</v>
      </c>
      <c r="AE15" s="168">
        <f>'[4]Relatório Empregados II'!$CL16</f>
        <v>0</v>
      </c>
      <c r="AF15" s="168">
        <f>'[4]Relatório Empregados II'!$CN16:$CN16</f>
        <v>0</v>
      </c>
      <c r="AG15" s="168">
        <f>'[4]Relatório Empregados II'!$CQ16</f>
        <v>0</v>
      </c>
      <c r="AH15" s="140">
        <f>'[4]Relatório Empregados II'!$CS16:$CS16</f>
        <v>302.37</v>
      </c>
      <c r="AI15" s="157">
        <f>'[4]Relatório Empregados II'!$CV16:$CV16</f>
        <v>0</v>
      </c>
      <c r="AJ15" s="140">
        <f>'[4]Relatório Empregados II'!$CY16:$CY16</f>
        <v>1084.0582199999999</v>
      </c>
      <c r="AK15" s="157">
        <f>'[4]Relatório Empregados II'!$DB16:$DB16</f>
        <v>1084.0582199999999</v>
      </c>
      <c r="AL15" s="140">
        <f>'[4]Relatório Empregados II'!$DE16:$DE16</f>
        <v>0</v>
      </c>
      <c r="AM15" s="140">
        <f>'[4]Relatório Empregados II'!$DH16</f>
        <v>0</v>
      </c>
      <c r="AN15" s="157">
        <f>'[4]Relatório Empregados II'!$DJ16</f>
        <v>1084.0582199999999</v>
      </c>
      <c r="AO15" s="140">
        <f>'[4]Relatório Empregados II'!$DL16</f>
        <v>0</v>
      </c>
      <c r="AP15" s="140">
        <f>'[4]Relatório Empregados II'!$DM$3:$DM16</f>
        <v>0</v>
      </c>
      <c r="AQ15" s="157"/>
      <c r="AR15" s="157"/>
      <c r="AS15" s="140">
        <f>'[4]Relatório Empregados II'!$DQ16:$DQ16</f>
        <v>0</v>
      </c>
      <c r="AT15" s="169">
        <f>'[4]Relatório Empregados II'!$DT16</f>
        <v>0</v>
      </c>
      <c r="AU15" s="167">
        <f>'[4]Relatório Empregados II'!$DV16</f>
        <v>0</v>
      </c>
      <c r="AV15" s="167">
        <f>'[4]Relatório Empregados II'!$DX16</f>
        <v>0</v>
      </c>
      <c r="AW15" s="156">
        <f>'[4]Relatório Empregados II'!$DZ16</f>
        <v>0</v>
      </c>
      <c r="AX15" s="156">
        <f>'[4]Relatório Empregados II'!$EB16</f>
        <v>0</v>
      </c>
      <c r="AY15" s="167" t="str">
        <f>'[4]Relatório Empregados II'!$ED16</f>
        <v>SALA DE OBSERVAÇAO</v>
      </c>
      <c r="AZ15" s="156">
        <f>'[4]Relatório Empregados II'!$EH16</f>
        <v>0</v>
      </c>
      <c r="BA15" s="156">
        <f>'[4]Relatório Empregados II'!$EJ16</f>
        <v>0</v>
      </c>
    </row>
    <row r="16" spans="1:53">
      <c r="A16" s="170" t="str">
        <f>IFERROR(('[4]Relatório Empregados II'!$A17:$B17),"")</f>
        <v>31/07/2020</v>
      </c>
      <c r="B16" s="142" t="str">
        <f>'[4]Relatório Empregados II'!$D17:$D17</f>
        <v>12955134000900</v>
      </c>
      <c r="C16" s="158" t="str">
        <f>'[4]Relatório Empregados II'!$G17:$G17</f>
        <v>INSTITUTO DIVA ALVES DO BRASIL</v>
      </c>
      <c r="D16" s="161" t="str">
        <f>'[4]Relatório Empregados II'!$J17</f>
        <v>6033075</v>
      </c>
      <c r="E16" s="143" t="str">
        <f>'[4]Relatório Empregados II'!$L17:L17</f>
        <v>UPA 24H PARQUE LAFAIETE - DUQUE DE CAXIAS I</v>
      </c>
      <c r="F16" s="144" t="str">
        <f>'[4]Relatório Empregados II'!$P17:$P17</f>
        <v>0008/2020</v>
      </c>
      <c r="G16" s="173" cm="1">
        <f t="array" ref="G16">'[4]Relatório Empregados II'!$T17:T17</f>
        <v>2020</v>
      </c>
      <c r="H16" s="145" t="str">
        <f>'[4]Relatório Empregados II'!$W17</f>
        <v>07</v>
      </c>
      <c r="I16" s="146">
        <f>'[4]Relatório Empregados II'!$Y17:$Y17</f>
        <v>0</v>
      </c>
      <c r="J16" s="147">
        <f>'[4]Relatório Empregados II'!$AB17:$AB17</f>
        <v>0</v>
      </c>
      <c r="K16" s="162">
        <f>'[4]Relatório Empregados II'!$AE17:$AE17</f>
        <v>0</v>
      </c>
      <c r="L16" s="163" cm="1">
        <f t="array" ref="L16">'[4]Relatório Empregados II'!$AI17:$AI17</f>
        <v>322205</v>
      </c>
      <c r="M16" s="149">
        <f>'[4]Relatório Empregados II'!$AL17:$AL17</f>
        <v>0</v>
      </c>
      <c r="N16" s="150">
        <f>'[4]Relatório Empregados II'!$AP17</f>
        <v>0</v>
      </c>
      <c r="O16" s="163">
        <f>'[4]Relatório Empregados II'!$AR17</f>
        <v>0</v>
      </c>
      <c r="P16" s="151">
        <f>'[4]Relatório Empregados II'!$AT17:$AT17</f>
        <v>0</v>
      </c>
      <c r="Q16" s="152">
        <f>'[4]Relatório Empregados II'!$AX17:$AX17</f>
        <v>180</v>
      </c>
      <c r="R16" s="153">
        <f>'[4]Relatório Empregados II'!$BA17:$BA17</f>
        <v>0</v>
      </c>
      <c r="S16" s="154" t="str">
        <f>'[4]Relatório Empregados II'!$BE17:$BE17</f>
        <v/>
      </c>
      <c r="T16" s="154" t="str">
        <f>'[4]Relatório Empregados II'!$BH17:$BH17</f>
        <v>CLT</v>
      </c>
      <c r="U16" s="148">
        <f>'[4]Relatório Empregados II'!$BK17:$BK17</f>
        <v>0</v>
      </c>
      <c r="V16" s="165">
        <f>'[4]Relatório Empregados II'!$BN17</f>
        <v>0</v>
      </c>
      <c r="W16" s="204">
        <f>'[4]Relatório Empregados II'!$BP17</f>
        <v>0</v>
      </c>
      <c r="X16" s="140">
        <f>'[4]Relatório Empregados II'!$BR17:$BR17</f>
        <v>1665.93</v>
      </c>
      <c r="Y16" s="157">
        <f>'[4]Relatório Empregados II'!$BU17</f>
        <v>0</v>
      </c>
      <c r="Z16" s="167">
        <f>'[4]Relatório Empregados II'!$BW17:$BW17</f>
        <v>0</v>
      </c>
      <c r="AA16" s="168">
        <f>'[4]Relatório Empregados II'!$CA17:$CA17</f>
        <v>0</v>
      </c>
      <c r="AB16" s="168">
        <f>'[4]Relatório Empregados II'!$CD17:$CD17</f>
        <v>209</v>
      </c>
      <c r="AC16" s="168">
        <f>'[4]Relatório Empregados II'!$CG17:$CG17</f>
        <v>0</v>
      </c>
      <c r="AD16" s="168">
        <f>'[4]Relatório Empregados II'!$CJ17</f>
        <v>0</v>
      </c>
      <c r="AE16" s="168">
        <f>'[4]Relatório Empregados II'!$CL17</f>
        <v>0</v>
      </c>
      <c r="AF16" s="168">
        <f>'[4]Relatório Empregados II'!$CN17:$CN17</f>
        <v>0</v>
      </c>
      <c r="AG16" s="168">
        <f>'[4]Relatório Empregados II'!$CQ17</f>
        <v>0</v>
      </c>
      <c r="AH16" s="140">
        <f>'[4]Relatório Empregados II'!$CS17:$CS17</f>
        <v>171.64</v>
      </c>
      <c r="AI16" s="157">
        <f>'[4]Relatório Empregados II'!$CV17:$CV17</f>
        <v>0</v>
      </c>
      <c r="AJ16" s="140">
        <f>'[4]Relatório Empregados II'!$CY17:$CY17</f>
        <v>596.47123999999997</v>
      </c>
      <c r="AK16" s="157">
        <f>'[4]Relatório Empregados II'!$DB17:$DB17</f>
        <v>596.47123999999997</v>
      </c>
      <c r="AL16" s="140">
        <f>'[4]Relatório Empregados II'!$DE17:$DE17</f>
        <v>0</v>
      </c>
      <c r="AM16" s="140">
        <f>'[4]Relatório Empregados II'!$DH17</f>
        <v>0</v>
      </c>
      <c r="AN16" s="157">
        <f>'[4]Relatório Empregados II'!$DJ17</f>
        <v>596.47123999999997</v>
      </c>
      <c r="AO16" s="140">
        <f>'[4]Relatório Empregados II'!$DL17</f>
        <v>0</v>
      </c>
      <c r="AP16" s="140">
        <f>'[4]Relatório Empregados II'!$DM$3:$DM17</f>
        <v>0</v>
      </c>
      <c r="AQ16" s="157"/>
      <c r="AR16" s="157"/>
      <c r="AS16" s="140">
        <f>'[4]Relatório Empregados II'!$DQ17:$DQ17</f>
        <v>0</v>
      </c>
      <c r="AT16" s="169">
        <f>'[4]Relatório Empregados II'!$DT17</f>
        <v>0</v>
      </c>
      <c r="AU16" s="167">
        <f>'[4]Relatório Empregados II'!$DV17</f>
        <v>0</v>
      </c>
      <c r="AV16" s="167">
        <f>'[4]Relatório Empregados II'!$DX17</f>
        <v>0</v>
      </c>
      <c r="AW16" s="156">
        <f>'[4]Relatório Empregados II'!$DZ17</f>
        <v>0</v>
      </c>
      <c r="AX16" s="156">
        <f>'[4]Relatório Empregados II'!$EB17</f>
        <v>0</v>
      </c>
      <c r="AY16" s="167" t="str">
        <f>'[4]Relatório Empregados II'!$ED17</f>
        <v>SALA DE OBSERVAÇAO</v>
      </c>
      <c r="AZ16" s="156">
        <f>'[4]Relatório Empregados II'!$EH17</f>
        <v>0</v>
      </c>
      <c r="BA16" s="156">
        <f>'[4]Relatório Empregados II'!$EJ17</f>
        <v>0</v>
      </c>
    </row>
    <row r="17" spans="1:53">
      <c r="A17" s="170" t="str">
        <f>IFERROR(('[4]Relatório Empregados II'!$A18:$B18),"")</f>
        <v>31/07/2020</v>
      </c>
      <c r="B17" s="142" t="str">
        <f>'[4]Relatório Empregados II'!$D18:$D18</f>
        <v>12955134000900</v>
      </c>
      <c r="C17" s="158" t="str">
        <f>'[4]Relatório Empregados II'!$G18:$G18</f>
        <v>INSTITUTO DIVA ALVES DO BRASIL</v>
      </c>
      <c r="D17" s="161" t="str">
        <f>'[4]Relatório Empregados II'!$J18</f>
        <v>6033075</v>
      </c>
      <c r="E17" s="143" t="str">
        <f>'[4]Relatório Empregados II'!$L18:L18</f>
        <v>UPA 24H PARQUE LAFAIETE - DUQUE DE CAXIAS I</v>
      </c>
      <c r="F17" s="144" t="str">
        <f>'[4]Relatório Empregados II'!$P18:$P18</f>
        <v>0008/2020</v>
      </c>
      <c r="G17" s="173" cm="1">
        <f t="array" ref="G17">'[4]Relatório Empregados II'!$T18:T18</f>
        <v>2020</v>
      </c>
      <c r="H17" s="145" t="str">
        <f>'[4]Relatório Empregados II'!$W18</f>
        <v>07</v>
      </c>
      <c r="I17" s="146">
        <f>'[4]Relatório Empregados II'!$Y18:$Y18</f>
        <v>0</v>
      </c>
      <c r="J17" s="147">
        <f>'[4]Relatório Empregados II'!$AB18:$AB18</f>
        <v>0</v>
      </c>
      <c r="K17" s="162">
        <f>'[4]Relatório Empregados II'!$AE18:$AE18</f>
        <v>0</v>
      </c>
      <c r="L17" s="163" cm="1">
        <f t="array" ref="L17">'[4]Relatório Empregados II'!$AI18:$AI18</f>
        <v>223505</v>
      </c>
      <c r="M17" s="149">
        <f>'[4]Relatório Empregados II'!$AL18:$AL18</f>
        <v>0</v>
      </c>
      <c r="N17" s="150">
        <f>'[4]Relatório Empregados II'!$AP18</f>
        <v>0</v>
      </c>
      <c r="O17" s="163">
        <f>'[4]Relatório Empregados II'!$AR18</f>
        <v>0</v>
      </c>
      <c r="P17" s="151">
        <f>'[4]Relatório Empregados II'!$AT18:$AT18</f>
        <v>0</v>
      </c>
      <c r="Q17" s="152">
        <f>'[4]Relatório Empregados II'!$AX18:$AX18</f>
        <v>180</v>
      </c>
      <c r="R17" s="153">
        <f>'[4]Relatório Empregados II'!$BA18:$BA18</f>
        <v>0</v>
      </c>
      <c r="S17" s="154" t="str">
        <f>'[4]Relatório Empregados II'!$BE18:$BE18</f>
        <v/>
      </c>
      <c r="T17" s="154" t="str">
        <f>'[4]Relatório Empregados II'!$BH18:$BH18</f>
        <v>CLT</v>
      </c>
      <c r="U17" s="148">
        <f>'[4]Relatório Empregados II'!$BK18:$BK18</f>
        <v>0</v>
      </c>
      <c r="V17" s="165">
        <f>'[4]Relatório Empregados II'!$BN18</f>
        <v>0</v>
      </c>
      <c r="W17" s="204">
        <f>'[4]Relatório Empregados II'!$BP18</f>
        <v>0</v>
      </c>
      <c r="X17" s="140">
        <f>'[4]Relatório Empregados II'!$BR18:$BR18</f>
        <v>3158.96</v>
      </c>
      <c r="Y17" s="157">
        <f>'[4]Relatório Empregados II'!$BU18</f>
        <v>0</v>
      </c>
      <c r="Z17" s="167">
        <f>'[4]Relatório Empregados II'!$BW18:$BW18</f>
        <v>0</v>
      </c>
      <c r="AA17" s="168">
        <f>'[4]Relatório Empregados II'!$CA18:$CA18</f>
        <v>0</v>
      </c>
      <c r="AB17" s="168">
        <f>'[4]Relatório Empregados II'!$CD18:$CD18</f>
        <v>0</v>
      </c>
      <c r="AC17" s="168">
        <f>'[4]Relatório Empregados II'!$CG18:$CG18</f>
        <v>0</v>
      </c>
      <c r="AD17" s="168">
        <f>'[4]Relatório Empregados II'!$CJ18</f>
        <v>0</v>
      </c>
      <c r="AE17" s="168">
        <f>'[4]Relatório Empregados II'!$CL18</f>
        <v>0</v>
      </c>
      <c r="AF17" s="168">
        <f>'[4]Relatório Empregados II'!$CN18:$CN18</f>
        <v>0</v>
      </c>
      <c r="AG17" s="168">
        <f>'[4]Relatório Empregados II'!$CQ18</f>
        <v>0</v>
      </c>
      <c r="AH17" s="140">
        <f>'[4]Relatório Empregados II'!$CS18:$CS18</f>
        <v>0</v>
      </c>
      <c r="AI17" s="157">
        <f>'[4]Relatório Empregados II'!$CV18:$CV18</f>
        <v>0</v>
      </c>
      <c r="AJ17" s="140">
        <f>'[4]Relatório Empregados II'!$CY18:$CY18</f>
        <v>936.29287999999997</v>
      </c>
      <c r="AK17" s="157">
        <f>'[4]Relatório Empregados II'!$DB18:$DB18</f>
        <v>936.29287999999997</v>
      </c>
      <c r="AL17" s="140">
        <f>'[4]Relatório Empregados II'!$DE18:$DE18</f>
        <v>0</v>
      </c>
      <c r="AM17" s="140">
        <f>'[4]Relatório Empregados II'!$DH18</f>
        <v>0</v>
      </c>
      <c r="AN17" s="157">
        <f>'[4]Relatório Empregados II'!$DJ18</f>
        <v>936.29287999999997</v>
      </c>
      <c r="AO17" s="140">
        <f>'[4]Relatório Empregados II'!$DL18</f>
        <v>0</v>
      </c>
      <c r="AP17" s="140">
        <f>'[4]Relatório Empregados II'!$DM$3:$DM18</f>
        <v>0</v>
      </c>
      <c r="AQ17" s="157"/>
      <c r="AR17" s="157"/>
      <c r="AS17" s="140">
        <f>'[4]Relatório Empregados II'!$DQ18:$DQ18</f>
        <v>0</v>
      </c>
      <c r="AT17" s="169">
        <f>'[4]Relatório Empregados II'!$DT18</f>
        <v>0</v>
      </c>
      <c r="AU17" s="167">
        <f>'[4]Relatório Empregados II'!$DV18</f>
        <v>0</v>
      </c>
      <c r="AV17" s="167">
        <f>'[4]Relatório Empregados II'!$DX18</f>
        <v>0</v>
      </c>
      <c r="AW17" s="156">
        <f>'[4]Relatório Empregados II'!$DZ18</f>
        <v>0</v>
      </c>
      <c r="AX17" s="156">
        <f>'[4]Relatório Empregados II'!$EB18</f>
        <v>0</v>
      </c>
      <c r="AY17" s="167" t="str">
        <f>'[4]Relatório Empregados II'!$ED18</f>
        <v>SALA DE URGENCIA</v>
      </c>
      <c r="AZ17" s="156">
        <f>'[4]Relatório Empregados II'!$EH18</f>
        <v>0</v>
      </c>
      <c r="BA17" s="156">
        <f>'[4]Relatório Empregados II'!$EJ18</f>
        <v>0</v>
      </c>
    </row>
    <row r="18" spans="1:53">
      <c r="A18" s="170" t="str">
        <f>IFERROR(('[4]Relatório Empregados II'!$A19:$B19),"")</f>
        <v>31/07/2020</v>
      </c>
      <c r="B18" s="142" t="str">
        <f>'[4]Relatório Empregados II'!$D19:$D19</f>
        <v>12955134000900</v>
      </c>
      <c r="C18" s="158" t="str">
        <f>'[4]Relatório Empregados II'!$G19:$G19</f>
        <v>INSTITUTO DIVA ALVES DO BRASIL</v>
      </c>
      <c r="D18" s="161" t="str">
        <f>'[4]Relatório Empregados II'!$J19</f>
        <v>6033075</v>
      </c>
      <c r="E18" s="143" t="str">
        <f>'[4]Relatório Empregados II'!$L19:L19</f>
        <v>UPA 24H PARQUE LAFAIETE - DUQUE DE CAXIAS I</v>
      </c>
      <c r="F18" s="144" t="str">
        <f>'[4]Relatório Empregados II'!$P19:$P19</f>
        <v>0008/2020</v>
      </c>
      <c r="G18" s="173" cm="1">
        <f t="array" ref="G18">'[4]Relatório Empregados II'!$T19:T19</f>
        <v>2020</v>
      </c>
      <c r="H18" s="145" t="str">
        <f>'[4]Relatório Empregados II'!$W19</f>
        <v>07</v>
      </c>
      <c r="I18" s="146">
        <f>'[4]Relatório Empregados II'!$Y19:$Y19</f>
        <v>0</v>
      </c>
      <c r="J18" s="147">
        <f>'[4]Relatório Empregados II'!$AB19:$AB19</f>
        <v>0</v>
      </c>
      <c r="K18" s="162">
        <f>'[4]Relatório Empregados II'!$AE19:$AE19</f>
        <v>0</v>
      </c>
      <c r="L18" s="163" cm="1">
        <f t="array" ref="L18">'[4]Relatório Empregados II'!$AI19:$AI19</f>
        <v>322205</v>
      </c>
      <c r="M18" s="149">
        <f>'[4]Relatório Empregados II'!$AL19:$AL19</f>
        <v>0</v>
      </c>
      <c r="N18" s="150">
        <f>'[4]Relatório Empregados II'!$AP19</f>
        <v>0</v>
      </c>
      <c r="O18" s="163">
        <f>'[4]Relatório Empregados II'!$AR19</f>
        <v>0</v>
      </c>
      <c r="P18" s="151">
        <f>'[4]Relatório Empregados II'!$AT19:$AT19</f>
        <v>0</v>
      </c>
      <c r="Q18" s="152">
        <f>'[4]Relatório Empregados II'!$AX19:$AX19</f>
        <v>180</v>
      </c>
      <c r="R18" s="153">
        <f>'[4]Relatório Empregados II'!$BA19:$BA19</f>
        <v>0</v>
      </c>
      <c r="S18" s="154" t="str">
        <f>'[4]Relatório Empregados II'!$BE19:$BE19</f>
        <v/>
      </c>
      <c r="T18" s="154" t="str">
        <f>'[4]Relatório Empregados II'!$BH19:$BH19</f>
        <v>CLT</v>
      </c>
      <c r="U18" s="148">
        <f>'[4]Relatório Empregados II'!$BK19:$BK19</f>
        <v>0</v>
      </c>
      <c r="V18" s="165">
        <f>'[4]Relatório Empregados II'!$BN19</f>
        <v>0</v>
      </c>
      <c r="W18" s="204">
        <f>'[4]Relatório Empregados II'!$BP19</f>
        <v>0</v>
      </c>
      <c r="X18" s="140">
        <f>'[4]Relatório Empregados II'!$BR19:$BR19</f>
        <v>1665.93</v>
      </c>
      <c r="Y18" s="157">
        <f>'[4]Relatório Empregados II'!$BU19</f>
        <v>0</v>
      </c>
      <c r="Z18" s="167">
        <f>'[4]Relatório Empregados II'!$BW19:$BW19</f>
        <v>0</v>
      </c>
      <c r="AA18" s="168">
        <f>'[4]Relatório Empregados II'!$CA19:$CA19</f>
        <v>0</v>
      </c>
      <c r="AB18" s="168">
        <f>'[4]Relatório Empregados II'!$CD19:$CD19</f>
        <v>202.03</v>
      </c>
      <c r="AC18" s="168">
        <f>'[4]Relatório Empregados II'!$CG19:$CG19</f>
        <v>0</v>
      </c>
      <c r="AD18" s="168">
        <f>'[4]Relatório Empregados II'!$CJ19</f>
        <v>0</v>
      </c>
      <c r="AE18" s="168">
        <f>'[4]Relatório Empregados II'!$CL19</f>
        <v>0</v>
      </c>
      <c r="AF18" s="168">
        <f>'[4]Relatório Empregados II'!$CN19:$CN19</f>
        <v>0</v>
      </c>
      <c r="AG18" s="168">
        <f>'[4]Relatório Empregados II'!$CQ19</f>
        <v>0</v>
      </c>
      <c r="AH18" s="140">
        <f>'[4]Relatório Empregados II'!$CS19:$CS19</f>
        <v>167.86</v>
      </c>
      <c r="AI18" s="157">
        <f>'[4]Relatório Empregados II'!$CV19:$CV19</f>
        <v>0</v>
      </c>
      <c r="AJ18" s="140">
        <f>'[4]Relatório Empregados II'!$CY19:$CY19</f>
        <v>607.35494000000006</v>
      </c>
      <c r="AK18" s="157">
        <f>'[4]Relatório Empregados II'!$DB19:$DB19</f>
        <v>607.35494000000006</v>
      </c>
      <c r="AL18" s="140">
        <f>'[4]Relatório Empregados II'!$DE19:$DE19</f>
        <v>0</v>
      </c>
      <c r="AM18" s="140">
        <f>'[4]Relatório Empregados II'!$DH19</f>
        <v>0</v>
      </c>
      <c r="AN18" s="157">
        <f>'[4]Relatório Empregados II'!$DJ19</f>
        <v>607.35494000000006</v>
      </c>
      <c r="AO18" s="140">
        <f>'[4]Relatório Empregados II'!$DL19</f>
        <v>0</v>
      </c>
      <c r="AP18" s="140">
        <f>'[4]Relatório Empregados II'!$DM$3:$DM19</f>
        <v>0</v>
      </c>
      <c r="AQ18" s="157"/>
      <c r="AR18" s="157"/>
      <c r="AS18" s="140">
        <f>'[4]Relatório Empregados II'!$DQ19:$DQ19</f>
        <v>0</v>
      </c>
      <c r="AT18" s="169">
        <f>'[4]Relatório Empregados II'!$DT19</f>
        <v>0</v>
      </c>
      <c r="AU18" s="167">
        <f>'[4]Relatório Empregados II'!$DV19</f>
        <v>0</v>
      </c>
      <c r="AV18" s="167">
        <f>'[4]Relatório Empregados II'!$DX19</f>
        <v>0</v>
      </c>
      <c r="AW18" s="156">
        <f>'[4]Relatório Empregados II'!$DZ19</f>
        <v>0</v>
      </c>
      <c r="AX18" s="156">
        <f>'[4]Relatório Empregados II'!$EB19</f>
        <v>0</v>
      </c>
      <c r="AY18" s="167" t="str">
        <f>'[4]Relatório Empregados II'!$ED19</f>
        <v>SALA DE SUTURA/CURATIVO</v>
      </c>
      <c r="AZ18" s="156">
        <f>'[4]Relatório Empregados II'!$EH19</f>
        <v>0</v>
      </c>
      <c r="BA18" s="156">
        <f>'[4]Relatório Empregados II'!$EJ19</f>
        <v>0</v>
      </c>
    </row>
    <row r="19" spans="1:53">
      <c r="A19" s="170" t="str">
        <f>IFERROR(('[4]Relatório Empregados II'!$A20:$B20),"")</f>
        <v>31/07/2020</v>
      </c>
      <c r="B19" s="142" t="str">
        <f>'[4]Relatório Empregados II'!$D20:$D20</f>
        <v>12955134000900</v>
      </c>
      <c r="C19" s="158" t="str">
        <f>'[4]Relatório Empregados II'!$G20:$G20</f>
        <v>INSTITUTO DIVA ALVES DO BRASIL</v>
      </c>
      <c r="D19" s="161" t="str">
        <f>'[4]Relatório Empregados II'!$J20</f>
        <v>6033075</v>
      </c>
      <c r="E19" s="143" t="str">
        <f>'[4]Relatório Empregados II'!$L20:L20</f>
        <v>UPA 24H PARQUE LAFAIETE - DUQUE DE CAXIAS I</v>
      </c>
      <c r="F19" s="144" t="str">
        <f>'[4]Relatório Empregados II'!$P20:$P20</f>
        <v>0008/2020</v>
      </c>
      <c r="G19" s="173" cm="1">
        <f t="array" ref="G19">'[4]Relatório Empregados II'!$T20:T20</f>
        <v>2020</v>
      </c>
      <c r="H19" s="145" t="str">
        <f>'[4]Relatório Empregados II'!$W20</f>
        <v>07</v>
      </c>
      <c r="I19" s="146">
        <f>'[4]Relatório Empregados II'!$Y20:$Y20</f>
        <v>0</v>
      </c>
      <c r="J19" s="147">
        <f>'[4]Relatório Empregados II'!$AB20:$AB20</f>
        <v>0</v>
      </c>
      <c r="K19" s="162">
        <f>'[4]Relatório Empregados II'!$AE20:$AE20</f>
        <v>0</v>
      </c>
      <c r="L19" s="163" cm="1">
        <f t="array" ref="L19">'[4]Relatório Empregados II'!$AI20:$AI20</f>
        <v>322205</v>
      </c>
      <c r="M19" s="149">
        <f>'[4]Relatório Empregados II'!$AL20:$AL20</f>
        <v>0</v>
      </c>
      <c r="N19" s="150">
        <f>'[4]Relatório Empregados II'!$AP20</f>
        <v>0</v>
      </c>
      <c r="O19" s="163">
        <f>'[4]Relatório Empregados II'!$AR20</f>
        <v>0</v>
      </c>
      <c r="P19" s="151">
        <f>'[4]Relatório Empregados II'!$AT20:$AT20</f>
        <v>0</v>
      </c>
      <c r="Q19" s="152">
        <f>'[4]Relatório Empregados II'!$AX20:$AX20</f>
        <v>180</v>
      </c>
      <c r="R19" s="153">
        <f>'[4]Relatório Empregados II'!$BA20:$BA20</f>
        <v>0</v>
      </c>
      <c r="S19" s="154" t="str">
        <f>'[4]Relatório Empregados II'!$BE20:$BE20</f>
        <v/>
      </c>
      <c r="T19" s="154" t="str">
        <f>'[4]Relatório Empregados II'!$BH20:$BH20</f>
        <v>CLT</v>
      </c>
      <c r="U19" s="148">
        <f>'[4]Relatório Empregados II'!$BK20:$BK20</f>
        <v>0</v>
      </c>
      <c r="V19" s="165">
        <f>'[4]Relatório Empregados II'!$BN20</f>
        <v>0</v>
      </c>
      <c r="W19" s="204">
        <f>'[4]Relatório Empregados II'!$BP20</f>
        <v>0</v>
      </c>
      <c r="X19" s="140">
        <f>'[4]Relatório Empregados II'!$BR20:$BR20</f>
        <v>1665.93</v>
      </c>
      <c r="Y19" s="157">
        <f>'[4]Relatório Empregados II'!$BU20</f>
        <v>0</v>
      </c>
      <c r="Z19" s="167">
        <f>'[4]Relatório Empregados II'!$BW20:$BW20</f>
        <v>0</v>
      </c>
      <c r="AA19" s="168">
        <f>'[4]Relatório Empregados II'!$CA20:$CA20</f>
        <v>0</v>
      </c>
      <c r="AB19" s="168">
        <f>'[4]Relatório Empregados II'!$CD20:$CD20</f>
        <v>209</v>
      </c>
      <c r="AC19" s="168">
        <f>'[4]Relatório Empregados II'!$CG20:$CG20</f>
        <v>0</v>
      </c>
      <c r="AD19" s="168">
        <f>'[4]Relatório Empregados II'!$CJ20</f>
        <v>0</v>
      </c>
      <c r="AE19" s="168">
        <f>'[4]Relatório Empregados II'!$CL20</f>
        <v>0</v>
      </c>
      <c r="AF19" s="168">
        <f>'[4]Relatório Empregados II'!$CN20:$CN20</f>
        <v>0</v>
      </c>
      <c r="AG19" s="168">
        <f>'[4]Relatório Empregados II'!$CQ20</f>
        <v>0</v>
      </c>
      <c r="AH19" s="140">
        <f>'[4]Relatório Empregados II'!$CS20:$CS20</f>
        <v>248.75</v>
      </c>
      <c r="AI19" s="157">
        <f>'[4]Relatório Empregados II'!$CV20:$CV20</f>
        <v>0</v>
      </c>
      <c r="AJ19" s="140">
        <f>'[4]Relatório Empregados II'!$CY20:$CY20</f>
        <v>864.41042000000004</v>
      </c>
      <c r="AK19" s="157">
        <f>'[4]Relatório Empregados II'!$DB20:$DB20</f>
        <v>864.41042000000004</v>
      </c>
      <c r="AL19" s="140">
        <f>'[4]Relatório Empregados II'!$DE20:$DE20</f>
        <v>0</v>
      </c>
      <c r="AM19" s="140">
        <f>'[4]Relatório Empregados II'!$DH20</f>
        <v>0</v>
      </c>
      <c r="AN19" s="157">
        <f>'[4]Relatório Empregados II'!$DJ20</f>
        <v>864.41042000000004</v>
      </c>
      <c r="AO19" s="140">
        <f>'[4]Relatório Empregados II'!$DL20</f>
        <v>0</v>
      </c>
      <c r="AP19" s="140">
        <f>'[4]Relatório Empregados II'!$DM$3:$DM20</f>
        <v>0</v>
      </c>
      <c r="AQ19" s="157"/>
      <c r="AR19" s="157"/>
      <c r="AS19" s="140">
        <f>'[4]Relatório Empregados II'!$DQ20:$DQ20</f>
        <v>0</v>
      </c>
      <c r="AT19" s="169">
        <f>'[4]Relatório Empregados II'!$DT20</f>
        <v>0</v>
      </c>
      <c r="AU19" s="167">
        <f>'[4]Relatório Empregados II'!$DV20</f>
        <v>0</v>
      </c>
      <c r="AV19" s="167">
        <f>'[4]Relatório Empregados II'!$DX20</f>
        <v>0</v>
      </c>
      <c r="AW19" s="156">
        <f>'[4]Relatório Empregados II'!$DZ20</f>
        <v>0</v>
      </c>
      <c r="AX19" s="156">
        <f>'[4]Relatório Empregados II'!$EB20</f>
        <v>0</v>
      </c>
      <c r="AY19" s="167" t="str">
        <f>'[4]Relatório Empregados II'!$ED20</f>
        <v>SALA DE MEDICAÇAO</v>
      </c>
      <c r="AZ19" s="156">
        <f>'[4]Relatório Empregados II'!$EH20</f>
        <v>0</v>
      </c>
      <c r="BA19" s="156">
        <f>'[4]Relatório Empregados II'!$EJ20</f>
        <v>0</v>
      </c>
    </row>
    <row r="20" spans="1:53">
      <c r="A20" s="170" t="str">
        <f>IFERROR(('[4]Relatório Empregados II'!$A21:$B21),"")</f>
        <v>31/07/2020</v>
      </c>
      <c r="B20" s="142" t="str">
        <f>'[4]Relatório Empregados II'!$D21:$D21</f>
        <v>12955134000900</v>
      </c>
      <c r="C20" s="158" t="str">
        <f>'[4]Relatório Empregados II'!$G21:$G21</f>
        <v>INSTITUTO DIVA ALVES DO BRASIL</v>
      </c>
      <c r="D20" s="161" t="str">
        <f>'[4]Relatório Empregados II'!$J21</f>
        <v>6033075</v>
      </c>
      <c r="E20" s="143" t="str">
        <f>'[4]Relatório Empregados II'!$L21:L21</f>
        <v>UPA 24H PARQUE LAFAIETE - DUQUE DE CAXIAS I</v>
      </c>
      <c r="F20" s="144" t="str">
        <f>'[4]Relatório Empregados II'!$P21:$P21</f>
        <v>0008/2020</v>
      </c>
      <c r="G20" s="173" cm="1">
        <f t="array" ref="G20">'[4]Relatório Empregados II'!$T21:T21</f>
        <v>2020</v>
      </c>
      <c r="H20" s="145" t="str">
        <f>'[4]Relatório Empregados II'!$W21</f>
        <v>07</v>
      </c>
      <c r="I20" s="146">
        <f>'[4]Relatório Empregados II'!$Y21:$Y21</f>
        <v>0</v>
      </c>
      <c r="J20" s="147">
        <f>'[4]Relatório Empregados II'!$AB21:$AB21</f>
        <v>0</v>
      </c>
      <c r="K20" s="162">
        <f>'[4]Relatório Empregados II'!$AE21:$AE21</f>
        <v>0</v>
      </c>
      <c r="L20" s="163" cm="1">
        <f t="array" ref="L20">'[4]Relatório Empregados II'!$AI21:$AI21</f>
        <v>322205</v>
      </c>
      <c r="M20" s="149">
        <f>'[4]Relatório Empregados II'!$AL21:$AL21</f>
        <v>0</v>
      </c>
      <c r="N20" s="150">
        <f>'[4]Relatório Empregados II'!$AP21</f>
        <v>0</v>
      </c>
      <c r="O20" s="163">
        <f>'[4]Relatório Empregados II'!$AR21</f>
        <v>0</v>
      </c>
      <c r="P20" s="151">
        <f>'[4]Relatório Empregados II'!$AT21:$AT21</f>
        <v>0</v>
      </c>
      <c r="Q20" s="152">
        <f>'[4]Relatório Empregados II'!$AX21:$AX21</f>
        <v>180</v>
      </c>
      <c r="R20" s="153">
        <f>'[4]Relatório Empregados II'!$BA21:$BA21</f>
        <v>0</v>
      </c>
      <c r="S20" s="154" t="str">
        <f>'[4]Relatório Empregados II'!$BE21:$BE21</f>
        <v/>
      </c>
      <c r="T20" s="154" t="str">
        <f>'[4]Relatório Empregados II'!$BH21:$BH21</f>
        <v>CLT</v>
      </c>
      <c r="U20" s="148">
        <f>'[4]Relatório Empregados II'!$BK21:$BK21</f>
        <v>0</v>
      </c>
      <c r="V20" s="165">
        <f>'[4]Relatório Empregados II'!$BN21</f>
        <v>0</v>
      </c>
      <c r="W20" s="204">
        <f>'[4]Relatório Empregados II'!$BP21</f>
        <v>0</v>
      </c>
      <c r="X20" s="140">
        <f>'[4]Relatório Empregados II'!$BR21:$BR21</f>
        <v>1665.93</v>
      </c>
      <c r="Y20" s="157">
        <f>'[4]Relatório Empregados II'!$BU21</f>
        <v>0</v>
      </c>
      <c r="Z20" s="167">
        <f>'[4]Relatório Empregados II'!$BW21:$BW21</f>
        <v>0</v>
      </c>
      <c r="AA20" s="168">
        <f>'[4]Relatório Empregados II'!$CA21:$CA21</f>
        <v>0</v>
      </c>
      <c r="AB20" s="168">
        <f>'[4]Relatório Empregados II'!$CD21:$CD21</f>
        <v>209</v>
      </c>
      <c r="AC20" s="168">
        <f>'[4]Relatório Empregados II'!$CG21:$CG21</f>
        <v>0</v>
      </c>
      <c r="AD20" s="168">
        <f>'[4]Relatório Empregados II'!$CJ21</f>
        <v>0</v>
      </c>
      <c r="AE20" s="168">
        <f>'[4]Relatório Empregados II'!$CL21</f>
        <v>0</v>
      </c>
      <c r="AF20" s="168">
        <f>'[4]Relatório Empregados II'!$CN21:$CN21</f>
        <v>0</v>
      </c>
      <c r="AG20" s="168">
        <f>'[4]Relatório Empregados II'!$CQ21</f>
        <v>0</v>
      </c>
      <c r="AH20" s="140">
        <f>'[4]Relatório Empregados II'!$CS21:$CS21</f>
        <v>190.78</v>
      </c>
      <c r="AI20" s="157">
        <f>'[4]Relatório Empregados II'!$CV21:$CV21</f>
        <v>0</v>
      </c>
      <c r="AJ20" s="140">
        <f>'[4]Relatório Empregados II'!$CY21:$CY21</f>
        <v>662.96605999999997</v>
      </c>
      <c r="AK20" s="157">
        <f>'[4]Relatório Empregados II'!$DB21:$DB21</f>
        <v>662.96605999999997</v>
      </c>
      <c r="AL20" s="140">
        <f>'[4]Relatório Empregados II'!$DE21:$DE21</f>
        <v>0</v>
      </c>
      <c r="AM20" s="140">
        <f>'[4]Relatório Empregados II'!$DH21</f>
        <v>0</v>
      </c>
      <c r="AN20" s="157">
        <f>'[4]Relatório Empregados II'!$DJ21</f>
        <v>662.96605999999997</v>
      </c>
      <c r="AO20" s="140">
        <f>'[4]Relatório Empregados II'!$DL21</f>
        <v>0</v>
      </c>
      <c r="AP20" s="140">
        <f>'[4]Relatório Empregados II'!$DM$3:$DM21</f>
        <v>0</v>
      </c>
      <c r="AQ20" s="157"/>
      <c r="AR20" s="157"/>
      <c r="AS20" s="140">
        <f>'[4]Relatório Empregados II'!$DQ21:$DQ21</f>
        <v>0</v>
      </c>
      <c r="AT20" s="169">
        <f>'[4]Relatório Empregados II'!$DT21</f>
        <v>0</v>
      </c>
      <c r="AU20" s="167">
        <f>'[4]Relatório Empregados II'!$DV21</f>
        <v>0</v>
      </c>
      <c r="AV20" s="167">
        <f>'[4]Relatório Empregados II'!$DX21</f>
        <v>0</v>
      </c>
      <c r="AW20" s="156">
        <f>'[4]Relatório Empregados II'!$DZ21</f>
        <v>0</v>
      </c>
      <c r="AX20" s="156">
        <f>'[4]Relatório Empregados II'!$EB21</f>
        <v>0</v>
      </c>
      <c r="AY20" s="167" t="str">
        <f>'[4]Relatório Empregados II'!$ED21</f>
        <v>SALA DE OBSERVAÇAO</v>
      </c>
      <c r="AZ20" s="156">
        <f>'[4]Relatório Empregados II'!$EH21</f>
        <v>0</v>
      </c>
      <c r="BA20" s="156">
        <f>'[4]Relatório Empregados II'!$EJ21</f>
        <v>0</v>
      </c>
    </row>
    <row r="21" spans="1:53">
      <c r="A21" s="170" t="str">
        <f>IFERROR(('[4]Relatório Empregados II'!$A22:$B22),"")</f>
        <v>31/07/2020</v>
      </c>
      <c r="B21" s="142" t="str">
        <f>'[4]Relatório Empregados II'!$D22:$D22</f>
        <v>12955134000900</v>
      </c>
      <c r="C21" s="158" t="str">
        <f>'[4]Relatório Empregados II'!$G22:$G22</f>
        <v>INSTITUTO DIVA ALVES DO BRASIL</v>
      </c>
      <c r="D21" s="161" t="str">
        <f>'[4]Relatório Empregados II'!$J22</f>
        <v>6033075</v>
      </c>
      <c r="E21" s="143" t="str">
        <f>'[4]Relatório Empregados II'!$L22:L22</f>
        <v>UPA 24H PARQUE LAFAIETE - DUQUE DE CAXIAS I</v>
      </c>
      <c r="F21" s="144" t="str">
        <f>'[4]Relatório Empregados II'!$P22:$P22</f>
        <v>0008/2020</v>
      </c>
      <c r="G21" s="173" cm="1">
        <f t="array" ref="G21">'[4]Relatório Empregados II'!$T22:T22</f>
        <v>2020</v>
      </c>
      <c r="H21" s="145" t="str">
        <f>'[4]Relatório Empregados II'!$W22</f>
        <v>07</v>
      </c>
      <c r="I21" s="146">
        <f>'[4]Relatório Empregados II'!$Y22:$Y22</f>
        <v>0</v>
      </c>
      <c r="J21" s="147">
        <f>'[4]Relatório Empregados II'!$AB22:$AB22</f>
        <v>0</v>
      </c>
      <c r="K21" s="162">
        <f>'[4]Relatório Empregados II'!$AE22:$AE22</f>
        <v>0</v>
      </c>
      <c r="L21" s="163" cm="1">
        <f t="array" ref="L21">'[4]Relatório Empregados II'!$AI22:$AI22</f>
        <v>322205</v>
      </c>
      <c r="M21" s="149">
        <f>'[4]Relatório Empregados II'!$AL22:$AL22</f>
        <v>0</v>
      </c>
      <c r="N21" s="150">
        <f>'[4]Relatório Empregados II'!$AP22</f>
        <v>0</v>
      </c>
      <c r="O21" s="163">
        <f>'[4]Relatório Empregados II'!$AR22</f>
        <v>0</v>
      </c>
      <c r="P21" s="151">
        <f>'[4]Relatório Empregados II'!$AT22:$AT22</f>
        <v>0</v>
      </c>
      <c r="Q21" s="152">
        <f>'[4]Relatório Empregados II'!$AX22:$AX22</f>
        <v>180</v>
      </c>
      <c r="R21" s="153">
        <f>'[4]Relatório Empregados II'!$BA22:$BA22</f>
        <v>0</v>
      </c>
      <c r="S21" s="154" t="str">
        <f>'[4]Relatório Empregados II'!$BE22:$BE22</f>
        <v/>
      </c>
      <c r="T21" s="154" t="str">
        <f>'[4]Relatório Empregados II'!$BH22:$BH22</f>
        <v>CLT</v>
      </c>
      <c r="U21" s="148">
        <f>'[4]Relatório Empregados II'!$BK22:$BK22</f>
        <v>0</v>
      </c>
      <c r="V21" s="165">
        <f>'[4]Relatório Empregados II'!$BN22</f>
        <v>0</v>
      </c>
      <c r="W21" s="204">
        <f>'[4]Relatório Empregados II'!$BP22</f>
        <v>0</v>
      </c>
      <c r="X21" s="140">
        <f>'[4]Relatório Empregados II'!$BR22:$BR22</f>
        <v>1665.93</v>
      </c>
      <c r="Y21" s="157">
        <f>'[4]Relatório Empregados II'!$BU22</f>
        <v>0</v>
      </c>
      <c r="Z21" s="167">
        <f>'[4]Relatório Empregados II'!$BW22:$BW22</f>
        <v>0</v>
      </c>
      <c r="AA21" s="168">
        <f>'[4]Relatório Empregados II'!$CA22:$CA22</f>
        <v>0</v>
      </c>
      <c r="AB21" s="168">
        <f>'[4]Relatório Empregados II'!$CD22:$CD22</f>
        <v>209</v>
      </c>
      <c r="AC21" s="168">
        <f>'[4]Relatório Empregados II'!$CG22:$CG22</f>
        <v>0</v>
      </c>
      <c r="AD21" s="168">
        <f>'[4]Relatório Empregados II'!$CJ22</f>
        <v>0</v>
      </c>
      <c r="AE21" s="168">
        <f>'[4]Relatório Empregados II'!$CL22</f>
        <v>0</v>
      </c>
      <c r="AF21" s="168">
        <f>'[4]Relatório Empregados II'!$CN22:$CN22</f>
        <v>0</v>
      </c>
      <c r="AG21" s="168">
        <f>'[4]Relatório Empregados II'!$CQ22</f>
        <v>0</v>
      </c>
      <c r="AH21" s="140">
        <f>'[4]Relatório Empregados II'!$CS22:$CS22</f>
        <v>208</v>
      </c>
      <c r="AI21" s="157">
        <f>'[4]Relatório Empregados II'!$CV22:$CV22</f>
        <v>0</v>
      </c>
      <c r="AJ21" s="140">
        <f>'[4]Relatório Empregados II'!$CY22:$CY22</f>
        <v>722.81111999999996</v>
      </c>
      <c r="AK21" s="157">
        <f>'[4]Relatório Empregados II'!$DB22:$DB22</f>
        <v>722.81111999999996</v>
      </c>
      <c r="AL21" s="140">
        <f>'[4]Relatório Empregados II'!$DE22:$DE22</f>
        <v>0</v>
      </c>
      <c r="AM21" s="140">
        <f>'[4]Relatório Empregados II'!$DH22</f>
        <v>0</v>
      </c>
      <c r="AN21" s="157">
        <f>'[4]Relatório Empregados II'!$DJ22</f>
        <v>722.81111999999996</v>
      </c>
      <c r="AO21" s="140">
        <f>'[4]Relatório Empregados II'!$DL22</f>
        <v>0</v>
      </c>
      <c r="AP21" s="140">
        <f>'[4]Relatório Empregados II'!$DM$3:$DM22</f>
        <v>0</v>
      </c>
      <c r="AQ21" s="157"/>
      <c r="AR21" s="157"/>
      <c r="AS21" s="140">
        <f>'[4]Relatório Empregados II'!$DQ22:$DQ22</f>
        <v>0</v>
      </c>
      <c r="AT21" s="169">
        <f>'[4]Relatório Empregados II'!$DT22</f>
        <v>0</v>
      </c>
      <c r="AU21" s="167">
        <f>'[4]Relatório Empregados II'!$DV22</f>
        <v>0</v>
      </c>
      <c r="AV21" s="167">
        <f>'[4]Relatório Empregados II'!$DX22</f>
        <v>0</v>
      </c>
      <c r="AW21" s="156">
        <f>'[4]Relatório Empregados II'!$DZ22</f>
        <v>0</v>
      </c>
      <c r="AX21" s="156">
        <f>'[4]Relatório Empregados II'!$EB22</f>
        <v>0</v>
      </c>
      <c r="AY21" s="167" t="str">
        <f>'[4]Relatório Empregados II'!$ED22</f>
        <v>SALA DE MEDICAÇAO</v>
      </c>
      <c r="AZ21" s="156">
        <f>'[4]Relatório Empregados II'!$EH22</f>
        <v>0</v>
      </c>
      <c r="BA21" s="156">
        <f>'[4]Relatório Empregados II'!$EJ22</f>
        <v>0</v>
      </c>
    </row>
    <row r="22" spans="1:53">
      <c r="A22" s="170" t="str">
        <f>IFERROR(('[4]Relatório Empregados II'!$A23:$B23),"")</f>
        <v>31/07/2020</v>
      </c>
      <c r="B22" s="142" t="str">
        <f>'[4]Relatório Empregados II'!$D23:$D23</f>
        <v>12955134000900</v>
      </c>
      <c r="C22" s="158" t="str">
        <f>'[4]Relatório Empregados II'!$G23:$G23</f>
        <v>INSTITUTO DIVA ALVES DO BRASIL</v>
      </c>
      <c r="D22" s="161" t="str">
        <f>'[4]Relatório Empregados II'!$J23</f>
        <v>6033075</v>
      </c>
      <c r="E22" s="143" t="str">
        <f>'[4]Relatório Empregados II'!$L23:L23</f>
        <v>UPA 24H PARQUE LAFAIETE - DUQUE DE CAXIAS I</v>
      </c>
      <c r="F22" s="144" t="str">
        <f>'[4]Relatório Empregados II'!$P23:$P23</f>
        <v>0008/2020</v>
      </c>
      <c r="G22" s="173" cm="1">
        <f t="array" ref="G22">'[4]Relatório Empregados II'!$T23:T23</f>
        <v>2020</v>
      </c>
      <c r="H22" s="145" t="str">
        <f>'[4]Relatório Empregados II'!$W23</f>
        <v>07</v>
      </c>
      <c r="I22" s="146">
        <f>'[4]Relatório Empregados II'!$Y23:$Y23</f>
        <v>0</v>
      </c>
      <c r="J22" s="147">
        <f>'[4]Relatório Empregados II'!$AB23:$AB23</f>
        <v>0</v>
      </c>
      <c r="K22" s="162">
        <f>'[4]Relatório Empregados II'!$AE23:$AE23</f>
        <v>0</v>
      </c>
      <c r="L22" s="163" cm="1">
        <f t="array" ref="L22">'[4]Relatório Empregados II'!$AI23:$AI23</f>
        <v>322205</v>
      </c>
      <c r="M22" s="149">
        <f>'[4]Relatório Empregados II'!$AL23:$AL23</f>
        <v>0</v>
      </c>
      <c r="N22" s="150">
        <f>'[4]Relatório Empregados II'!$AP23</f>
        <v>0</v>
      </c>
      <c r="O22" s="163">
        <f>'[4]Relatório Empregados II'!$AR23</f>
        <v>0</v>
      </c>
      <c r="P22" s="151">
        <f>'[4]Relatório Empregados II'!$AT23:$AT23</f>
        <v>0</v>
      </c>
      <c r="Q22" s="152">
        <f>'[4]Relatório Empregados II'!$AX23:$AX23</f>
        <v>180</v>
      </c>
      <c r="R22" s="153">
        <f>'[4]Relatório Empregados II'!$BA23:$BA23</f>
        <v>0</v>
      </c>
      <c r="S22" s="154" t="str">
        <f>'[4]Relatório Empregados II'!$BE23:$BE23</f>
        <v/>
      </c>
      <c r="T22" s="154" t="str">
        <f>'[4]Relatório Empregados II'!$BH23:$BH23</f>
        <v>CLT</v>
      </c>
      <c r="U22" s="148">
        <f>'[4]Relatório Empregados II'!$BK23:$BK23</f>
        <v>0</v>
      </c>
      <c r="V22" s="165">
        <f>'[4]Relatório Empregados II'!$BN23</f>
        <v>0</v>
      </c>
      <c r="W22" s="204">
        <f>'[4]Relatório Empregados II'!$BP23</f>
        <v>0</v>
      </c>
      <c r="X22" s="140">
        <f>'[4]Relatório Empregados II'!$BR23:$BR23</f>
        <v>1665.93</v>
      </c>
      <c r="Y22" s="157">
        <f>'[4]Relatório Empregados II'!$BU23</f>
        <v>0</v>
      </c>
      <c r="Z22" s="167">
        <f>'[4]Relatório Empregados II'!$BW23:$BW23</f>
        <v>0</v>
      </c>
      <c r="AA22" s="168">
        <f>'[4]Relatório Empregados II'!$CA23:$CA23</f>
        <v>0</v>
      </c>
      <c r="AB22" s="168">
        <f>'[4]Relatório Empregados II'!$CD23:$CD23</f>
        <v>209</v>
      </c>
      <c r="AC22" s="168">
        <f>'[4]Relatório Empregados II'!$CG23:$CG23</f>
        <v>0</v>
      </c>
      <c r="AD22" s="168">
        <f>'[4]Relatório Empregados II'!$CJ23</f>
        <v>0</v>
      </c>
      <c r="AE22" s="168">
        <f>'[4]Relatório Empregados II'!$CL23</f>
        <v>0</v>
      </c>
      <c r="AF22" s="168">
        <f>'[4]Relatório Empregados II'!$CN23:$CN23</f>
        <v>0</v>
      </c>
      <c r="AG22" s="168">
        <f>'[4]Relatório Empregados II'!$CQ23</f>
        <v>0</v>
      </c>
      <c r="AH22" s="140">
        <f>'[4]Relatório Empregados II'!$CS23:$CS23</f>
        <v>173.56</v>
      </c>
      <c r="AI22" s="157">
        <f>'[4]Relatório Empregados II'!$CV23:$CV23</f>
        <v>0</v>
      </c>
      <c r="AJ22" s="140">
        <f>'[4]Relatório Empregados II'!$CY23:$CY23</f>
        <v>603.12099999999998</v>
      </c>
      <c r="AK22" s="157">
        <f>'[4]Relatório Empregados II'!$DB23:$DB23</f>
        <v>603.12099999999998</v>
      </c>
      <c r="AL22" s="140">
        <f>'[4]Relatório Empregados II'!$DE23:$DE23</f>
        <v>0</v>
      </c>
      <c r="AM22" s="140">
        <f>'[4]Relatório Empregados II'!$DH23</f>
        <v>0</v>
      </c>
      <c r="AN22" s="157">
        <f>'[4]Relatório Empregados II'!$DJ23</f>
        <v>603.12099999999998</v>
      </c>
      <c r="AO22" s="140">
        <f>'[4]Relatório Empregados II'!$DL23</f>
        <v>0</v>
      </c>
      <c r="AP22" s="140">
        <f>'[4]Relatório Empregados II'!$DM$3:$DM23</f>
        <v>0</v>
      </c>
      <c r="AQ22" s="157"/>
      <c r="AR22" s="157"/>
      <c r="AS22" s="140">
        <f>'[4]Relatório Empregados II'!$DQ23:$DQ23</f>
        <v>0</v>
      </c>
      <c r="AT22" s="169">
        <f>'[4]Relatório Empregados II'!$DT23</f>
        <v>0</v>
      </c>
      <c r="AU22" s="167">
        <f>'[4]Relatório Empregados II'!$DV23</f>
        <v>0</v>
      </c>
      <c r="AV22" s="167">
        <f>'[4]Relatório Empregados II'!$DX23</f>
        <v>0</v>
      </c>
      <c r="AW22" s="156">
        <f>'[4]Relatório Empregados II'!$DZ23</f>
        <v>0</v>
      </c>
      <c r="AX22" s="156">
        <f>'[4]Relatório Empregados II'!$EB23</f>
        <v>0</v>
      </c>
      <c r="AY22" s="167" t="str">
        <f>'[4]Relatório Empregados II'!$ED23</f>
        <v>SALA DE OBSERVAÇAO</v>
      </c>
      <c r="AZ22" s="156">
        <f>'[4]Relatório Empregados II'!$EH23</f>
        <v>0</v>
      </c>
      <c r="BA22" s="156">
        <f>'[4]Relatório Empregados II'!$EJ23</f>
        <v>0</v>
      </c>
    </row>
    <row r="23" spans="1:53">
      <c r="A23" s="170" t="str">
        <f>IFERROR(('[4]Relatório Empregados II'!$A24:$B24),"")</f>
        <v>31/07/2020</v>
      </c>
      <c r="B23" s="142" t="str">
        <f>'[4]Relatório Empregados II'!$D24:$D24</f>
        <v>12955134000900</v>
      </c>
      <c r="C23" s="158" t="str">
        <f>'[4]Relatório Empregados II'!$G24:$G24</f>
        <v>INSTITUTO DIVA ALVES DO BRASIL</v>
      </c>
      <c r="D23" s="161" t="str">
        <f>'[4]Relatório Empregados II'!$J24</f>
        <v>6033075</v>
      </c>
      <c r="E23" s="143" t="str">
        <f>'[4]Relatório Empregados II'!$L24:L24</f>
        <v>UPA 24H PARQUE LAFAIETE - DUQUE DE CAXIAS I</v>
      </c>
      <c r="F23" s="144" t="str">
        <f>'[4]Relatório Empregados II'!$P24:$P24</f>
        <v>0008/2020</v>
      </c>
      <c r="G23" s="173" cm="1">
        <f t="array" ref="G23">'[4]Relatório Empregados II'!$T24:T24</f>
        <v>2020</v>
      </c>
      <c r="H23" s="145" t="str">
        <f>'[4]Relatório Empregados II'!$W24</f>
        <v>07</v>
      </c>
      <c r="I23" s="146">
        <f>'[4]Relatório Empregados II'!$Y24:$Y24</f>
        <v>0</v>
      </c>
      <c r="J23" s="147">
        <f>'[4]Relatório Empregados II'!$AB24:$AB24</f>
        <v>0</v>
      </c>
      <c r="K23" s="162">
        <f>'[4]Relatório Empregados II'!$AE24:$AE24</f>
        <v>0</v>
      </c>
      <c r="L23" s="163" cm="1">
        <f t="array" ref="L23">'[4]Relatório Empregados II'!$AI24:$AI24</f>
        <v>322205</v>
      </c>
      <c r="M23" s="149">
        <f>'[4]Relatório Empregados II'!$AL24:$AL24</f>
        <v>0</v>
      </c>
      <c r="N23" s="150">
        <f>'[4]Relatório Empregados II'!$AP24</f>
        <v>0</v>
      </c>
      <c r="O23" s="163">
        <f>'[4]Relatório Empregados II'!$AR24</f>
        <v>0</v>
      </c>
      <c r="P23" s="151">
        <f>'[4]Relatório Empregados II'!$AT24:$AT24</f>
        <v>0</v>
      </c>
      <c r="Q23" s="152">
        <f>'[4]Relatório Empregados II'!$AX24:$AX24</f>
        <v>180</v>
      </c>
      <c r="R23" s="153">
        <f>'[4]Relatório Empregados II'!$BA24:$BA24</f>
        <v>0</v>
      </c>
      <c r="S23" s="154" t="str">
        <f>'[4]Relatório Empregados II'!$BE24:$BE24</f>
        <v/>
      </c>
      <c r="T23" s="154" t="str">
        <f>'[4]Relatório Empregados II'!$BH24:$BH24</f>
        <v>CLT</v>
      </c>
      <c r="U23" s="148">
        <f>'[4]Relatório Empregados II'!$BK24:$BK24</f>
        <v>0</v>
      </c>
      <c r="V23" s="165">
        <f>'[4]Relatório Empregados II'!$BN24</f>
        <v>0</v>
      </c>
      <c r="W23" s="204">
        <f>'[4]Relatório Empregados II'!$BP24</f>
        <v>0</v>
      </c>
      <c r="X23" s="140">
        <f>'[4]Relatório Empregados II'!$BR24:$BR24</f>
        <v>1665.93</v>
      </c>
      <c r="Y23" s="157">
        <f>'[4]Relatório Empregados II'!$BU24</f>
        <v>0</v>
      </c>
      <c r="Z23" s="167">
        <f>'[4]Relatório Empregados II'!$BW24:$BW24</f>
        <v>0</v>
      </c>
      <c r="AA23" s="168">
        <f>'[4]Relatório Empregados II'!$CA24:$CA24</f>
        <v>0</v>
      </c>
      <c r="AB23" s="168">
        <f>'[4]Relatório Empregados II'!$CD24:$CD24</f>
        <v>209</v>
      </c>
      <c r="AC23" s="168">
        <f>'[4]Relatório Empregados II'!$CG24:$CG24</f>
        <v>0</v>
      </c>
      <c r="AD23" s="168">
        <f>'[4]Relatório Empregados II'!$CJ24</f>
        <v>0</v>
      </c>
      <c r="AE23" s="168">
        <f>'[4]Relatório Empregados II'!$CL24</f>
        <v>0</v>
      </c>
      <c r="AF23" s="168">
        <f>'[4]Relatório Empregados II'!$CN24:$CN24</f>
        <v>0</v>
      </c>
      <c r="AG23" s="168">
        <f>'[4]Relatório Empregados II'!$CQ24</f>
        <v>0</v>
      </c>
      <c r="AH23" s="140">
        <f>'[4]Relatório Empregados II'!$CS24:$CS24</f>
        <v>174.11</v>
      </c>
      <c r="AI23" s="157">
        <f>'[4]Relatório Empregados II'!$CV24:$CV24</f>
        <v>0</v>
      </c>
      <c r="AJ23" s="140">
        <f>'[4]Relatório Empregados II'!$CY24:$CY24</f>
        <v>629.05561999999998</v>
      </c>
      <c r="AK23" s="157">
        <f>'[4]Relatório Empregados II'!$DB24:$DB24</f>
        <v>629.05561999999998</v>
      </c>
      <c r="AL23" s="140">
        <f>'[4]Relatório Empregados II'!$DE24:$DE24</f>
        <v>0</v>
      </c>
      <c r="AM23" s="140">
        <f>'[4]Relatório Empregados II'!$DH24</f>
        <v>0</v>
      </c>
      <c r="AN23" s="157">
        <f>'[4]Relatório Empregados II'!$DJ24</f>
        <v>629.05561999999998</v>
      </c>
      <c r="AO23" s="140">
        <f>'[4]Relatório Empregados II'!$DL24</f>
        <v>0</v>
      </c>
      <c r="AP23" s="140">
        <f>'[4]Relatório Empregados II'!$DM$3:$DM24</f>
        <v>0</v>
      </c>
      <c r="AQ23" s="157"/>
      <c r="AR23" s="157"/>
      <c r="AS23" s="140">
        <f>'[4]Relatório Empregados II'!$DQ24:$DQ24</f>
        <v>0</v>
      </c>
      <c r="AT23" s="169">
        <f>'[4]Relatório Empregados II'!$DT24</f>
        <v>0</v>
      </c>
      <c r="AU23" s="167">
        <f>'[4]Relatório Empregados II'!$DV24</f>
        <v>0</v>
      </c>
      <c r="AV23" s="167">
        <f>'[4]Relatório Empregados II'!$DX24</f>
        <v>0</v>
      </c>
      <c r="AW23" s="156">
        <f>'[4]Relatório Empregados II'!$DZ24</f>
        <v>0</v>
      </c>
      <c r="AX23" s="156">
        <f>'[4]Relatório Empregados II'!$EB24</f>
        <v>0</v>
      </c>
      <c r="AY23" s="167" t="str">
        <f>'[4]Relatório Empregados II'!$ED24</f>
        <v>SALA DE MEDICAÇAO</v>
      </c>
      <c r="AZ23" s="156">
        <f>'[4]Relatório Empregados II'!$EH24</f>
        <v>0</v>
      </c>
      <c r="BA23" s="156">
        <f>'[4]Relatório Empregados II'!$EJ24</f>
        <v>0</v>
      </c>
    </row>
    <row r="24" spans="1:53">
      <c r="A24" s="170" t="str">
        <f>IFERROR(('[4]Relatório Empregados II'!$A25:$B25),"")</f>
        <v>31/07/2020</v>
      </c>
      <c r="B24" s="142" t="str">
        <f>'[4]Relatório Empregados II'!$D25:$D25</f>
        <v>12955134000900</v>
      </c>
      <c r="C24" s="158" t="str">
        <f>'[4]Relatório Empregados II'!$G25:$G25</f>
        <v>INSTITUTO DIVA ALVES DO BRASIL</v>
      </c>
      <c r="D24" s="161" t="str">
        <f>'[4]Relatório Empregados II'!$J25</f>
        <v>6033075</v>
      </c>
      <c r="E24" s="143" t="str">
        <f>'[4]Relatório Empregados II'!$L25:L25</f>
        <v>UPA 24H PARQUE LAFAIETE - DUQUE DE CAXIAS I</v>
      </c>
      <c r="F24" s="144" t="str">
        <f>'[4]Relatório Empregados II'!$P25:$P25</f>
        <v>0008/2020</v>
      </c>
      <c r="G24" s="173" cm="1">
        <f t="array" ref="G24">'[4]Relatório Empregados II'!$T25:T25</f>
        <v>2020</v>
      </c>
      <c r="H24" s="145" t="str">
        <f>'[4]Relatório Empregados II'!$W25</f>
        <v>07</v>
      </c>
      <c r="I24" s="146">
        <f>'[4]Relatório Empregados II'!$Y25:$Y25</f>
        <v>0</v>
      </c>
      <c r="J24" s="147">
        <f>'[4]Relatório Empregados II'!$AB25:$AB25</f>
        <v>0</v>
      </c>
      <c r="K24" s="162">
        <f>'[4]Relatório Empregados II'!$AE25:$AE25</f>
        <v>0</v>
      </c>
      <c r="L24" s="163" cm="1">
        <f t="array" ref="L24">'[4]Relatório Empregados II'!$AI25:$AI25</f>
        <v>322205</v>
      </c>
      <c r="M24" s="149">
        <f>'[4]Relatório Empregados II'!$AL25:$AL25</f>
        <v>0</v>
      </c>
      <c r="N24" s="150">
        <f>'[4]Relatório Empregados II'!$AP25</f>
        <v>0</v>
      </c>
      <c r="O24" s="163">
        <f>'[4]Relatório Empregados II'!$AR25</f>
        <v>0</v>
      </c>
      <c r="P24" s="151">
        <f>'[4]Relatório Empregados II'!$AT25:$AT25</f>
        <v>0</v>
      </c>
      <c r="Q24" s="152">
        <f>'[4]Relatório Empregados II'!$AX25:$AX25</f>
        <v>180</v>
      </c>
      <c r="R24" s="153">
        <f>'[4]Relatório Empregados II'!$BA25:$BA25</f>
        <v>0</v>
      </c>
      <c r="S24" s="154" t="str">
        <f>'[4]Relatório Empregados II'!$BE25:$BE25</f>
        <v/>
      </c>
      <c r="T24" s="154" t="str">
        <f>'[4]Relatório Empregados II'!$BH25:$BH25</f>
        <v>CLT</v>
      </c>
      <c r="U24" s="148">
        <f>'[4]Relatório Empregados II'!$BK25:$BK25</f>
        <v>0</v>
      </c>
      <c r="V24" s="165">
        <f>'[4]Relatório Empregados II'!$BN25</f>
        <v>0</v>
      </c>
      <c r="W24" s="204">
        <f>'[4]Relatório Empregados II'!$BP25</f>
        <v>0</v>
      </c>
      <c r="X24" s="140">
        <f>'[4]Relatório Empregados II'!$BR25:$BR25</f>
        <v>1665.93</v>
      </c>
      <c r="Y24" s="157">
        <f>'[4]Relatório Empregados II'!$BU25</f>
        <v>0</v>
      </c>
      <c r="Z24" s="167">
        <f>'[4]Relatório Empregados II'!$BW25:$BW25</f>
        <v>0</v>
      </c>
      <c r="AA24" s="168">
        <f>'[4]Relatório Empregados II'!$CA25:$CA25</f>
        <v>0</v>
      </c>
      <c r="AB24" s="168">
        <f>'[4]Relatório Empregados II'!$CD25:$CD25</f>
        <v>209</v>
      </c>
      <c r="AC24" s="168">
        <f>'[4]Relatório Empregados II'!$CG25:$CG25</f>
        <v>0</v>
      </c>
      <c r="AD24" s="168">
        <f>'[4]Relatório Empregados II'!$CJ25</f>
        <v>0</v>
      </c>
      <c r="AE24" s="168">
        <f>'[4]Relatório Empregados II'!$CL25</f>
        <v>0</v>
      </c>
      <c r="AF24" s="168">
        <f>'[4]Relatório Empregados II'!$CN25:$CN25</f>
        <v>0</v>
      </c>
      <c r="AG24" s="168">
        <f>'[4]Relatório Empregados II'!$CQ25</f>
        <v>0</v>
      </c>
      <c r="AH24" s="140">
        <f>'[4]Relatório Empregados II'!$CS25:$CS25</f>
        <v>171.64</v>
      </c>
      <c r="AI24" s="157">
        <f>'[4]Relatório Empregados II'!$CV25:$CV25</f>
        <v>0</v>
      </c>
      <c r="AJ24" s="140">
        <f>'[4]Relatório Empregados II'!$CY25:$CY25</f>
        <v>596.47123999999997</v>
      </c>
      <c r="AK24" s="157">
        <f>'[4]Relatório Empregados II'!$DB25:$DB25</f>
        <v>596.47123999999997</v>
      </c>
      <c r="AL24" s="140">
        <f>'[4]Relatório Empregados II'!$DE25:$DE25</f>
        <v>0</v>
      </c>
      <c r="AM24" s="140">
        <f>'[4]Relatório Empregados II'!$DH25</f>
        <v>0</v>
      </c>
      <c r="AN24" s="157">
        <f>'[4]Relatório Empregados II'!$DJ25</f>
        <v>596.47123999999997</v>
      </c>
      <c r="AO24" s="140">
        <f>'[4]Relatório Empregados II'!$DL25</f>
        <v>0</v>
      </c>
      <c r="AP24" s="140">
        <f>'[4]Relatório Empregados II'!$DM$3:$DM25</f>
        <v>0</v>
      </c>
      <c r="AQ24" s="157"/>
      <c r="AR24" s="157"/>
      <c r="AS24" s="140">
        <f>'[4]Relatório Empregados II'!$DQ25:$DQ25</f>
        <v>0</v>
      </c>
      <c r="AT24" s="169">
        <f>'[4]Relatório Empregados II'!$DT25</f>
        <v>0</v>
      </c>
      <c r="AU24" s="167">
        <f>'[4]Relatório Empregados II'!$DV25</f>
        <v>0</v>
      </c>
      <c r="AV24" s="167">
        <f>'[4]Relatório Empregados II'!$DX25</f>
        <v>0</v>
      </c>
      <c r="AW24" s="156">
        <f>'[4]Relatório Empregados II'!$DZ25</f>
        <v>0</v>
      </c>
      <c r="AX24" s="156">
        <f>'[4]Relatório Empregados II'!$EB25</f>
        <v>0</v>
      </c>
      <c r="AY24" s="167" t="str">
        <f>'[4]Relatório Empregados II'!$ED25</f>
        <v>SALA DE SUTURA/CURATIVO</v>
      </c>
      <c r="AZ24" s="156">
        <f>'[4]Relatório Empregados II'!$EH25</f>
        <v>0</v>
      </c>
      <c r="BA24" s="156">
        <f>'[4]Relatório Empregados II'!$EJ25</f>
        <v>0</v>
      </c>
    </row>
    <row r="25" spans="1:53">
      <c r="A25" s="170" t="str">
        <f>IFERROR(('[4]Relatório Empregados II'!$A26:$B26),"")</f>
        <v>31/07/2020</v>
      </c>
      <c r="B25" s="142" t="str">
        <f>'[4]Relatório Empregados II'!$D26:$D26</f>
        <v>12955134000900</v>
      </c>
      <c r="C25" s="158" t="str">
        <f>'[4]Relatório Empregados II'!$G26:$G26</f>
        <v>INSTITUTO DIVA ALVES DO BRASIL</v>
      </c>
      <c r="D25" s="161" t="str">
        <f>'[4]Relatório Empregados II'!$J26</f>
        <v>6033075</v>
      </c>
      <c r="E25" s="143" t="str">
        <f>'[4]Relatório Empregados II'!$L26:L26</f>
        <v>UPA 24H PARQUE LAFAIETE - DUQUE DE CAXIAS I</v>
      </c>
      <c r="F25" s="144" t="str">
        <f>'[4]Relatório Empregados II'!$P26:$P26</f>
        <v>0008/2020</v>
      </c>
      <c r="G25" s="173" cm="1">
        <f t="array" ref="G25">'[4]Relatório Empregados II'!$T26:T26</f>
        <v>2020</v>
      </c>
      <c r="H25" s="145" t="str">
        <f>'[4]Relatório Empregados II'!$W26</f>
        <v>07</v>
      </c>
      <c r="I25" s="146">
        <f>'[4]Relatório Empregados II'!$Y26:$Y26</f>
        <v>0</v>
      </c>
      <c r="J25" s="147">
        <f>'[4]Relatório Empregados II'!$AB26:$AB26</f>
        <v>0</v>
      </c>
      <c r="K25" s="162">
        <f>'[4]Relatório Empregados II'!$AE26:$AE26</f>
        <v>0</v>
      </c>
      <c r="L25" s="163" cm="1">
        <f t="array" ref="L25">'[4]Relatório Empregados II'!$AI26:$AI26</f>
        <v>322205</v>
      </c>
      <c r="M25" s="149">
        <f>'[4]Relatório Empregados II'!$AL26:$AL26</f>
        <v>0</v>
      </c>
      <c r="N25" s="150">
        <f>'[4]Relatório Empregados II'!$AP26</f>
        <v>0</v>
      </c>
      <c r="O25" s="163">
        <f>'[4]Relatório Empregados II'!$AR26</f>
        <v>0</v>
      </c>
      <c r="P25" s="151">
        <f>'[4]Relatório Empregados II'!$AT26:$AT26</f>
        <v>0</v>
      </c>
      <c r="Q25" s="152">
        <f>'[4]Relatório Empregados II'!$AX26:$AX26</f>
        <v>180</v>
      </c>
      <c r="R25" s="153">
        <f>'[4]Relatório Empregados II'!$BA26:$BA26</f>
        <v>0</v>
      </c>
      <c r="S25" s="154" t="str">
        <f>'[4]Relatório Empregados II'!$BE26:$BE26</f>
        <v/>
      </c>
      <c r="T25" s="154" t="str">
        <f>'[4]Relatório Empregados II'!$BH26:$BH26</f>
        <v>CLT</v>
      </c>
      <c r="U25" s="148">
        <f>'[4]Relatório Empregados II'!$BK26:$BK26</f>
        <v>0</v>
      </c>
      <c r="V25" s="165">
        <f>'[4]Relatório Empregados II'!$BN26</f>
        <v>0</v>
      </c>
      <c r="W25" s="204">
        <f>'[4]Relatório Empregados II'!$BP26</f>
        <v>0</v>
      </c>
      <c r="X25" s="140">
        <f>'[4]Relatório Empregados II'!$BR26:$BR26</f>
        <v>1665.93</v>
      </c>
      <c r="Y25" s="157">
        <f>'[4]Relatório Empregados II'!$BU26</f>
        <v>0</v>
      </c>
      <c r="Z25" s="167">
        <f>'[4]Relatório Empregados II'!$BW26:$BW26</f>
        <v>0</v>
      </c>
      <c r="AA25" s="168">
        <f>'[4]Relatório Empregados II'!$CA26:$CA26</f>
        <v>518.15</v>
      </c>
      <c r="AB25" s="168">
        <f>'[4]Relatório Empregados II'!$CD26:$CD26</f>
        <v>27.87</v>
      </c>
      <c r="AC25" s="168">
        <f>'[4]Relatório Empregados II'!$CG26:$CG26</f>
        <v>0</v>
      </c>
      <c r="AD25" s="168">
        <f>'[4]Relatório Empregados II'!$CJ26</f>
        <v>0</v>
      </c>
      <c r="AE25" s="168">
        <f>'[4]Relatório Empregados II'!$CL26</f>
        <v>0</v>
      </c>
      <c r="AF25" s="168">
        <f>'[4]Relatório Empregados II'!$CN26:$CN26</f>
        <v>0</v>
      </c>
      <c r="AG25" s="168">
        <f>'[4]Relatório Empregados II'!$CQ26</f>
        <v>0</v>
      </c>
      <c r="AH25" s="140">
        <f>'[4]Relatório Empregados II'!$CS26:$CS26</f>
        <v>226.81</v>
      </c>
      <c r="AI25" s="157">
        <f>'[4]Relatório Empregados II'!$CV26:$CV26</f>
        <v>0</v>
      </c>
      <c r="AJ25" s="140">
        <f>'[4]Relatório Empregados II'!$CY26:$CY26</f>
        <v>849.94330000000002</v>
      </c>
      <c r="AK25" s="157">
        <f>'[4]Relatório Empregados II'!$DB26:$DB26</f>
        <v>849.94330000000002</v>
      </c>
      <c r="AL25" s="140">
        <f>'[4]Relatório Empregados II'!$DE26:$DE26</f>
        <v>0</v>
      </c>
      <c r="AM25" s="140">
        <f>'[4]Relatório Empregados II'!$DH26</f>
        <v>0</v>
      </c>
      <c r="AN25" s="157">
        <f>'[4]Relatório Empregados II'!$DJ26</f>
        <v>849.94330000000002</v>
      </c>
      <c r="AO25" s="140">
        <f>'[4]Relatório Empregados II'!$DL26</f>
        <v>0</v>
      </c>
      <c r="AP25" s="140">
        <f>'[4]Relatório Empregados II'!$DM$3:$DM26</f>
        <v>0</v>
      </c>
      <c r="AQ25" s="157"/>
      <c r="AR25" s="157"/>
      <c r="AS25" s="140">
        <f>'[4]Relatório Empregados II'!$DQ26:$DQ26</f>
        <v>2072.61</v>
      </c>
      <c r="AT25" s="169">
        <f>'[4]Relatório Empregados II'!$DT26</f>
        <v>0</v>
      </c>
      <c r="AU25" s="167">
        <f>'[4]Relatório Empregados II'!$DV26</f>
        <v>0</v>
      </c>
      <c r="AV25" s="167">
        <f>'[4]Relatório Empregados II'!$DX26</f>
        <v>0</v>
      </c>
      <c r="AW25" s="156">
        <f>'[4]Relatório Empregados II'!$DZ26</f>
        <v>0</v>
      </c>
      <c r="AX25" s="156">
        <f>'[4]Relatório Empregados II'!$EB26</f>
        <v>0</v>
      </c>
      <c r="AY25" s="167" t="str">
        <f>'[4]Relatório Empregados II'!$ED26</f>
        <v>SALA DE URGENCIA</v>
      </c>
      <c r="AZ25" s="156">
        <f>'[4]Relatório Empregados II'!$EH26</f>
        <v>0</v>
      </c>
      <c r="BA25" s="156">
        <f>'[4]Relatório Empregados II'!$EJ26</f>
        <v>0</v>
      </c>
    </row>
    <row r="26" spans="1:53">
      <c r="A26" s="170" t="str">
        <f>IFERROR(('[4]Relatório Empregados II'!$A27:$B27),"")</f>
        <v>31/07/2020</v>
      </c>
      <c r="B26" s="142" t="str">
        <f>'[4]Relatório Empregados II'!$D27:$D27</f>
        <v>12955134000900</v>
      </c>
      <c r="C26" s="158" t="str">
        <f>'[4]Relatório Empregados II'!$G27:$G27</f>
        <v>INSTITUTO DIVA ALVES DO BRASIL</v>
      </c>
      <c r="D26" s="161" t="str">
        <f>'[4]Relatório Empregados II'!$J27</f>
        <v>6033075</v>
      </c>
      <c r="E26" s="143" t="str">
        <f>'[4]Relatório Empregados II'!$L27:L27</f>
        <v>UPA 24H PARQUE LAFAIETE - DUQUE DE CAXIAS I</v>
      </c>
      <c r="F26" s="144" t="str">
        <f>'[4]Relatório Empregados II'!$P27:$P27</f>
        <v>0008/2020</v>
      </c>
      <c r="G26" s="173" cm="1">
        <f t="array" ref="G26">'[4]Relatório Empregados II'!$T27:T27</f>
        <v>2020</v>
      </c>
      <c r="H26" s="145" t="str">
        <f>'[4]Relatório Empregados II'!$W27</f>
        <v>07</v>
      </c>
      <c r="I26" s="146">
        <f>'[4]Relatório Empregados II'!$Y27:$Y27</f>
        <v>0</v>
      </c>
      <c r="J26" s="147">
        <f>'[4]Relatório Empregados II'!$AB27:$AB27</f>
        <v>0</v>
      </c>
      <c r="K26" s="162">
        <f>'[4]Relatório Empregados II'!$AE27:$AE27</f>
        <v>0</v>
      </c>
      <c r="L26" s="163" cm="1">
        <f t="array" ref="L26">'[4]Relatório Empregados II'!$AI27:$AI27</f>
        <v>322205</v>
      </c>
      <c r="M26" s="149">
        <f>'[4]Relatório Empregados II'!$AL27:$AL27</f>
        <v>0</v>
      </c>
      <c r="N26" s="150">
        <f>'[4]Relatório Empregados II'!$AP27</f>
        <v>0</v>
      </c>
      <c r="O26" s="163">
        <f>'[4]Relatório Empregados II'!$AR27</f>
        <v>0</v>
      </c>
      <c r="P26" s="151">
        <f>'[4]Relatório Empregados II'!$AT27:$AT27</f>
        <v>0</v>
      </c>
      <c r="Q26" s="152">
        <f>'[4]Relatório Empregados II'!$AX27:$AX27</f>
        <v>180</v>
      </c>
      <c r="R26" s="153">
        <f>'[4]Relatório Empregados II'!$BA27:$BA27</f>
        <v>0</v>
      </c>
      <c r="S26" s="154" t="str">
        <f>'[4]Relatório Empregados II'!$BE27:$BE27</f>
        <v/>
      </c>
      <c r="T26" s="154" t="str">
        <f>'[4]Relatório Empregados II'!$BH27:$BH27</f>
        <v>CLT</v>
      </c>
      <c r="U26" s="148">
        <f>'[4]Relatório Empregados II'!$BK27:$BK27</f>
        <v>0</v>
      </c>
      <c r="V26" s="165">
        <f>'[4]Relatório Empregados II'!$BN27</f>
        <v>0</v>
      </c>
      <c r="W26" s="204">
        <f>'[4]Relatório Empregados II'!$BP27</f>
        <v>0</v>
      </c>
      <c r="X26" s="140">
        <f>'[4]Relatório Empregados II'!$BR27:$BR27</f>
        <v>1665.93</v>
      </c>
      <c r="Y26" s="157">
        <f>'[4]Relatório Empregados II'!$BU27</f>
        <v>0</v>
      </c>
      <c r="Z26" s="167">
        <f>'[4]Relatório Empregados II'!$BW27:$BW27</f>
        <v>0</v>
      </c>
      <c r="AA26" s="168">
        <f>'[4]Relatório Empregados II'!$CA27:$CA27</f>
        <v>0</v>
      </c>
      <c r="AB26" s="168">
        <f>'[4]Relatório Empregados II'!$CD27:$CD27</f>
        <v>209</v>
      </c>
      <c r="AC26" s="168">
        <f>'[4]Relatório Empregados II'!$CG27:$CG27</f>
        <v>0</v>
      </c>
      <c r="AD26" s="168">
        <f>'[4]Relatório Empregados II'!$CJ27</f>
        <v>0</v>
      </c>
      <c r="AE26" s="168">
        <f>'[4]Relatório Empregados II'!$CL27</f>
        <v>0</v>
      </c>
      <c r="AF26" s="168">
        <f>'[4]Relatório Empregados II'!$CN27:$CN27</f>
        <v>0</v>
      </c>
      <c r="AG26" s="168">
        <f>'[4]Relatório Empregados II'!$CQ27</f>
        <v>0</v>
      </c>
      <c r="AH26" s="140">
        <f>'[4]Relatório Empregados II'!$CS27:$CS27</f>
        <v>265.39999999999998</v>
      </c>
      <c r="AI26" s="157">
        <f>'[4]Relatório Empregados II'!$CV27:$CV27</f>
        <v>0</v>
      </c>
      <c r="AJ26" s="140">
        <f>'[4]Relatório Empregados II'!$CY27:$CY27</f>
        <v>922.29280000000006</v>
      </c>
      <c r="AK26" s="157">
        <f>'[4]Relatório Empregados II'!$DB27:$DB27</f>
        <v>922.29280000000006</v>
      </c>
      <c r="AL26" s="140">
        <f>'[4]Relatório Empregados II'!$DE27:$DE27</f>
        <v>0</v>
      </c>
      <c r="AM26" s="140">
        <f>'[4]Relatório Empregados II'!$DH27</f>
        <v>0</v>
      </c>
      <c r="AN26" s="157">
        <f>'[4]Relatório Empregados II'!$DJ27</f>
        <v>922.29280000000006</v>
      </c>
      <c r="AO26" s="140">
        <f>'[4]Relatório Empregados II'!$DL27</f>
        <v>0</v>
      </c>
      <c r="AP26" s="140">
        <f>'[4]Relatório Empregados II'!$DM$3:$DM27</f>
        <v>0</v>
      </c>
      <c r="AQ26" s="157"/>
      <c r="AR26" s="157"/>
      <c r="AS26" s="140">
        <f>'[4]Relatório Empregados II'!$DQ27:$DQ27</f>
        <v>0</v>
      </c>
      <c r="AT26" s="169">
        <f>'[4]Relatório Empregados II'!$DT27</f>
        <v>0</v>
      </c>
      <c r="AU26" s="167">
        <f>'[4]Relatório Empregados II'!$DV27</f>
        <v>0</v>
      </c>
      <c r="AV26" s="167">
        <f>'[4]Relatório Empregados II'!$DX27</f>
        <v>0</v>
      </c>
      <c r="AW26" s="156">
        <f>'[4]Relatório Empregados II'!$DZ27</f>
        <v>0</v>
      </c>
      <c r="AX26" s="156">
        <f>'[4]Relatório Empregados II'!$EB27</f>
        <v>0</v>
      </c>
      <c r="AY26" s="167" t="str">
        <f>'[4]Relatório Empregados II'!$ED27</f>
        <v>SALA DE OBSERVAÇÃO PEDIATRICA</v>
      </c>
      <c r="AZ26" s="156">
        <f>'[4]Relatório Empregados II'!$EH27</f>
        <v>0</v>
      </c>
      <c r="BA26" s="156">
        <f>'[4]Relatório Empregados II'!$EJ27</f>
        <v>0</v>
      </c>
    </row>
    <row r="27" spans="1:53">
      <c r="A27" s="170" t="str">
        <f>IFERROR(('[4]Relatório Empregados II'!$A28:$B28),"")</f>
        <v>31/07/2020</v>
      </c>
      <c r="B27" s="142" t="str">
        <f>'[4]Relatório Empregados II'!$D28:$D28</f>
        <v>12955134000900</v>
      </c>
      <c r="C27" s="158" t="str">
        <f>'[4]Relatório Empregados II'!$G28:$G28</f>
        <v>INSTITUTO DIVA ALVES DO BRASIL</v>
      </c>
      <c r="D27" s="161" t="str">
        <f>'[4]Relatório Empregados II'!$J28</f>
        <v>6033075</v>
      </c>
      <c r="E27" s="143" t="str">
        <f>'[4]Relatório Empregados II'!$L28:L28</f>
        <v>UPA 24H PARQUE LAFAIETE - DUQUE DE CAXIAS I</v>
      </c>
      <c r="F27" s="144" t="str">
        <f>'[4]Relatório Empregados II'!$P28:$P28</f>
        <v>0008/2020</v>
      </c>
      <c r="G27" s="173" cm="1">
        <f t="array" ref="G27">'[4]Relatório Empregados II'!$T28:T28</f>
        <v>2020</v>
      </c>
      <c r="H27" s="145" t="str">
        <f>'[4]Relatório Empregados II'!$W28</f>
        <v>07</v>
      </c>
      <c r="I27" s="146">
        <f>'[4]Relatório Empregados II'!$Y28:$Y28</f>
        <v>0</v>
      </c>
      <c r="J27" s="147">
        <f>'[4]Relatório Empregados II'!$AB28:$AB28</f>
        <v>0</v>
      </c>
      <c r="K27" s="162">
        <f>'[4]Relatório Empregados II'!$AE28:$AE28</f>
        <v>0</v>
      </c>
      <c r="L27" s="163" cm="1">
        <f t="array" ref="L27">'[4]Relatório Empregados II'!$AI28:$AI28</f>
        <v>322205</v>
      </c>
      <c r="M27" s="149">
        <f>'[4]Relatório Empregados II'!$AL28:$AL28</f>
        <v>0</v>
      </c>
      <c r="N27" s="150">
        <f>'[4]Relatório Empregados II'!$AP28</f>
        <v>0</v>
      </c>
      <c r="O27" s="163">
        <f>'[4]Relatório Empregados II'!$AR28</f>
        <v>0</v>
      </c>
      <c r="P27" s="151">
        <f>'[4]Relatório Empregados II'!$AT28:$AT28</f>
        <v>0</v>
      </c>
      <c r="Q27" s="152">
        <f>'[4]Relatório Empregados II'!$AX28:$AX28</f>
        <v>180</v>
      </c>
      <c r="R27" s="153">
        <f>'[4]Relatório Empregados II'!$BA28:$BA28</f>
        <v>0</v>
      </c>
      <c r="S27" s="154" t="str">
        <f>'[4]Relatório Empregados II'!$BE28:$BE28</f>
        <v/>
      </c>
      <c r="T27" s="154" t="str">
        <f>'[4]Relatório Empregados II'!$BH28:$BH28</f>
        <v>CLT</v>
      </c>
      <c r="U27" s="148">
        <f>'[4]Relatório Empregados II'!$BK28:$BK28</f>
        <v>0</v>
      </c>
      <c r="V27" s="165">
        <f>'[4]Relatório Empregados II'!$BN28</f>
        <v>0</v>
      </c>
      <c r="W27" s="204">
        <f>'[4]Relatório Empregados II'!$BP28</f>
        <v>0</v>
      </c>
      <c r="X27" s="140">
        <f>'[4]Relatório Empregados II'!$BR28:$BR28</f>
        <v>1665.93</v>
      </c>
      <c r="Y27" s="157">
        <f>'[4]Relatório Empregados II'!$BU28</f>
        <v>0</v>
      </c>
      <c r="Z27" s="167">
        <f>'[4]Relatório Empregados II'!$BW28:$BW28</f>
        <v>0</v>
      </c>
      <c r="AA27" s="168">
        <f>'[4]Relatório Empregados II'!$CA28:$CA28</f>
        <v>43.39</v>
      </c>
      <c r="AB27" s="168">
        <f>'[4]Relatório Empregados II'!$CD28:$CD28</f>
        <v>90.57</v>
      </c>
      <c r="AC27" s="168">
        <f>'[4]Relatório Empregados II'!$CG28:$CG28</f>
        <v>0</v>
      </c>
      <c r="AD27" s="168">
        <f>'[4]Relatório Empregados II'!$CJ28</f>
        <v>0</v>
      </c>
      <c r="AE27" s="168">
        <f>'[4]Relatório Empregados II'!$CL28</f>
        <v>0</v>
      </c>
      <c r="AF27" s="168">
        <f>'[4]Relatório Empregados II'!$CN28:$CN28</f>
        <v>0</v>
      </c>
      <c r="AG27" s="168">
        <f>'[4]Relatório Empregados II'!$CQ28</f>
        <v>0</v>
      </c>
      <c r="AH27" s="140">
        <f>'[4]Relatório Empregados II'!$CS28:$CS28</f>
        <v>155.69999999999999</v>
      </c>
      <c r="AI27" s="157">
        <f>'[4]Relatório Empregados II'!$CV28:$CV28</f>
        <v>0</v>
      </c>
      <c r="AJ27" s="140">
        <f>'[4]Relatório Empregados II'!$CY28:$CY28</f>
        <v>541.07140000000004</v>
      </c>
      <c r="AK27" s="157">
        <f>'[4]Relatório Empregados II'!$DB28:$DB28</f>
        <v>541.07140000000004</v>
      </c>
      <c r="AL27" s="140">
        <f>'[4]Relatório Empregados II'!$DE28:$DE28</f>
        <v>0</v>
      </c>
      <c r="AM27" s="140">
        <f>'[4]Relatório Empregados II'!$DH28</f>
        <v>0</v>
      </c>
      <c r="AN27" s="157">
        <f>'[4]Relatório Empregados II'!$DJ28</f>
        <v>541.07140000000004</v>
      </c>
      <c r="AO27" s="140">
        <f>'[4]Relatório Empregados II'!$DL28</f>
        <v>0</v>
      </c>
      <c r="AP27" s="140">
        <f>'[4]Relatório Empregados II'!$DM$3:$DM28</f>
        <v>0</v>
      </c>
      <c r="AQ27" s="157"/>
      <c r="AR27" s="157"/>
      <c r="AS27" s="140">
        <f>'[4]Relatório Empregados II'!$DQ28:$DQ28</f>
        <v>173.55</v>
      </c>
      <c r="AT27" s="169">
        <f>'[4]Relatório Empregados II'!$DT28</f>
        <v>0</v>
      </c>
      <c r="AU27" s="167">
        <f>'[4]Relatório Empregados II'!$DV28</f>
        <v>0</v>
      </c>
      <c r="AV27" s="167">
        <f>'[4]Relatório Empregados II'!$DX28</f>
        <v>0</v>
      </c>
      <c r="AW27" s="156">
        <f>'[4]Relatório Empregados II'!$DZ28</f>
        <v>0</v>
      </c>
      <c r="AX27" s="156">
        <f>'[4]Relatório Empregados II'!$EB28</f>
        <v>0</v>
      </c>
      <c r="AY27" s="167" t="str">
        <f>'[4]Relatório Empregados II'!$ED28</f>
        <v>SALA DE MEDICAÇAO</v>
      </c>
      <c r="AZ27" s="156">
        <f>'[4]Relatório Empregados II'!$EH28</f>
        <v>0</v>
      </c>
      <c r="BA27" s="156">
        <f>'[4]Relatório Empregados II'!$EJ28</f>
        <v>0</v>
      </c>
    </row>
    <row r="28" spans="1:53">
      <c r="A28" s="170" t="str">
        <f>IFERROR(('[4]Relatório Empregados II'!$A29:$B29),"")</f>
        <v>31/07/2020</v>
      </c>
      <c r="B28" s="142" t="str">
        <f>'[4]Relatório Empregados II'!$D29:$D29</f>
        <v>12955134000900</v>
      </c>
      <c r="C28" s="158" t="str">
        <f>'[4]Relatório Empregados II'!$G29:$G29</f>
        <v>INSTITUTO DIVA ALVES DO BRASIL</v>
      </c>
      <c r="D28" s="161" t="str">
        <f>'[4]Relatório Empregados II'!$J29</f>
        <v>6033075</v>
      </c>
      <c r="E28" s="143" t="str">
        <f>'[4]Relatório Empregados II'!$L29:L29</f>
        <v>UPA 24H PARQUE LAFAIETE - DUQUE DE CAXIAS I</v>
      </c>
      <c r="F28" s="144" t="str">
        <f>'[4]Relatório Empregados II'!$P29:$P29</f>
        <v>0008/2020</v>
      </c>
      <c r="G28" s="173" cm="1">
        <f t="array" ref="G28">'[4]Relatório Empregados II'!$T29:T29</f>
        <v>2020</v>
      </c>
      <c r="H28" s="145" t="str">
        <f>'[4]Relatório Empregados II'!$W29</f>
        <v>07</v>
      </c>
      <c r="I28" s="146">
        <f>'[4]Relatório Empregados II'!$Y29:$Y29</f>
        <v>0</v>
      </c>
      <c r="J28" s="147">
        <f>'[4]Relatório Empregados II'!$AB29:$AB29</f>
        <v>0</v>
      </c>
      <c r="K28" s="162">
        <f>'[4]Relatório Empregados II'!$AE29:$AE29</f>
        <v>0</v>
      </c>
      <c r="L28" s="163" cm="1">
        <f t="array" ref="L28">'[4]Relatório Empregados II'!$AI29:$AI29</f>
        <v>322205</v>
      </c>
      <c r="M28" s="149">
        <f>'[4]Relatório Empregados II'!$AL29:$AL29</f>
        <v>0</v>
      </c>
      <c r="N28" s="150">
        <f>'[4]Relatório Empregados II'!$AP29</f>
        <v>0</v>
      </c>
      <c r="O28" s="163">
        <f>'[4]Relatório Empregados II'!$AR29</f>
        <v>0</v>
      </c>
      <c r="P28" s="151">
        <f>'[4]Relatório Empregados II'!$AT29:$AT29</f>
        <v>0</v>
      </c>
      <c r="Q28" s="152">
        <f>'[4]Relatório Empregados II'!$AX29:$AX29</f>
        <v>180</v>
      </c>
      <c r="R28" s="153">
        <f>'[4]Relatório Empregados II'!$BA29:$BA29</f>
        <v>0</v>
      </c>
      <c r="S28" s="154" t="str">
        <f>'[4]Relatório Empregados II'!$BE29:$BE29</f>
        <v/>
      </c>
      <c r="T28" s="154" t="str">
        <f>'[4]Relatório Empregados II'!$BH29:$BH29</f>
        <v>CLT</v>
      </c>
      <c r="U28" s="148">
        <f>'[4]Relatório Empregados II'!$BK29:$BK29</f>
        <v>0</v>
      </c>
      <c r="V28" s="165">
        <f>'[4]Relatório Empregados II'!$BN29</f>
        <v>0</v>
      </c>
      <c r="W28" s="204">
        <f>'[4]Relatório Empregados II'!$BP29</f>
        <v>0</v>
      </c>
      <c r="X28" s="140">
        <f>'[4]Relatório Empregados II'!$BR29:$BR29</f>
        <v>1665.93</v>
      </c>
      <c r="Y28" s="157">
        <f>'[4]Relatório Empregados II'!$BU29</f>
        <v>0</v>
      </c>
      <c r="Z28" s="167">
        <f>'[4]Relatório Empregados II'!$BW29:$BW29</f>
        <v>0</v>
      </c>
      <c r="AA28" s="168">
        <f>'[4]Relatório Empregados II'!$CA29:$CA29</f>
        <v>0</v>
      </c>
      <c r="AB28" s="168">
        <f>'[4]Relatório Empregados II'!$CD29:$CD29</f>
        <v>209</v>
      </c>
      <c r="AC28" s="168">
        <f>'[4]Relatório Empregados II'!$CG29:$CG29</f>
        <v>0</v>
      </c>
      <c r="AD28" s="168">
        <f>'[4]Relatório Empregados II'!$CJ29</f>
        <v>0</v>
      </c>
      <c r="AE28" s="168">
        <f>'[4]Relatório Empregados II'!$CL29</f>
        <v>0</v>
      </c>
      <c r="AF28" s="168">
        <f>'[4]Relatório Empregados II'!$CN29:$CN29</f>
        <v>0</v>
      </c>
      <c r="AG28" s="168">
        <f>'[4]Relatório Empregados II'!$CQ29</f>
        <v>0</v>
      </c>
      <c r="AH28" s="140">
        <f>'[4]Relatório Empregados II'!$CS29:$CS29</f>
        <v>172.74</v>
      </c>
      <c r="AI28" s="157">
        <f>'[4]Relatório Empregados II'!$CV29:$CV29</f>
        <v>0</v>
      </c>
      <c r="AJ28" s="140">
        <f>'[4]Relatório Empregados II'!$CY29:$CY29</f>
        <v>624.31849999999997</v>
      </c>
      <c r="AK28" s="157">
        <f>'[4]Relatório Empregados II'!$DB29:$DB29</f>
        <v>624.31849999999997</v>
      </c>
      <c r="AL28" s="140">
        <f>'[4]Relatório Empregados II'!$DE29:$DE29</f>
        <v>0</v>
      </c>
      <c r="AM28" s="140">
        <f>'[4]Relatório Empregados II'!$DH29</f>
        <v>0</v>
      </c>
      <c r="AN28" s="157">
        <f>'[4]Relatório Empregados II'!$DJ29</f>
        <v>624.31849999999997</v>
      </c>
      <c r="AO28" s="140">
        <f>'[4]Relatório Empregados II'!$DL29</f>
        <v>0</v>
      </c>
      <c r="AP28" s="140">
        <f>'[4]Relatório Empregados II'!$DM$3:$DM29</f>
        <v>0</v>
      </c>
      <c r="AQ28" s="157"/>
      <c r="AR28" s="157"/>
      <c r="AS28" s="140">
        <f>'[4]Relatório Empregados II'!$DQ29:$DQ29</f>
        <v>0</v>
      </c>
      <c r="AT28" s="169">
        <f>'[4]Relatório Empregados II'!$DT29</f>
        <v>0</v>
      </c>
      <c r="AU28" s="167">
        <f>'[4]Relatório Empregados II'!$DV29</f>
        <v>0</v>
      </c>
      <c r="AV28" s="167">
        <f>'[4]Relatório Empregados II'!$DX29</f>
        <v>0</v>
      </c>
      <c r="AW28" s="156">
        <f>'[4]Relatório Empregados II'!$DZ29</f>
        <v>0</v>
      </c>
      <c r="AX28" s="156">
        <f>'[4]Relatório Empregados II'!$EB29</f>
        <v>0</v>
      </c>
      <c r="AY28" s="167" t="str">
        <f>'[4]Relatório Empregados II'!$ED29</f>
        <v>SALA DE URGENCIA</v>
      </c>
      <c r="AZ28" s="156">
        <f>'[4]Relatório Empregados II'!$EH29</f>
        <v>0</v>
      </c>
      <c r="BA28" s="156">
        <f>'[4]Relatório Empregados II'!$EJ29</f>
        <v>0</v>
      </c>
    </row>
    <row r="29" spans="1:53">
      <c r="A29" s="170" t="str">
        <f>IFERROR(('[4]Relatório Empregados II'!$A30:$B30),"")</f>
        <v>31/07/2020</v>
      </c>
      <c r="B29" s="142" t="str">
        <f>'[4]Relatório Empregados II'!$D30:$D30</f>
        <v>12955134000900</v>
      </c>
      <c r="C29" s="158" t="str">
        <f>'[4]Relatório Empregados II'!$G30:$G30</f>
        <v>INSTITUTO DIVA ALVES DO BRASIL</v>
      </c>
      <c r="D29" s="161" t="str">
        <f>'[4]Relatório Empregados II'!$J30</f>
        <v>6033075</v>
      </c>
      <c r="E29" s="143" t="str">
        <f>'[4]Relatório Empregados II'!$L30:L30</f>
        <v>UPA 24H PARQUE LAFAIETE - DUQUE DE CAXIAS I</v>
      </c>
      <c r="F29" s="144" t="str">
        <f>'[4]Relatório Empregados II'!$P30:$P30</f>
        <v>0008/2020</v>
      </c>
      <c r="G29" s="173" cm="1">
        <f t="array" ref="G29">'[4]Relatório Empregados II'!$T30:T30</f>
        <v>2020</v>
      </c>
      <c r="H29" s="145" t="str">
        <f>'[4]Relatório Empregados II'!$W30</f>
        <v>07</v>
      </c>
      <c r="I29" s="146">
        <f>'[4]Relatório Empregados II'!$Y30:$Y30</f>
        <v>0</v>
      </c>
      <c r="J29" s="147">
        <f>'[4]Relatório Empregados II'!$AB30:$AB30</f>
        <v>0</v>
      </c>
      <c r="K29" s="162">
        <f>'[4]Relatório Empregados II'!$AE30:$AE30</f>
        <v>0</v>
      </c>
      <c r="L29" s="163" cm="1">
        <f t="array" ref="L29">'[4]Relatório Empregados II'!$AI30:$AI30</f>
        <v>223505</v>
      </c>
      <c r="M29" s="149">
        <f>'[4]Relatório Empregados II'!$AL30:$AL30</f>
        <v>0</v>
      </c>
      <c r="N29" s="150">
        <f>'[4]Relatório Empregados II'!$AP30</f>
        <v>0</v>
      </c>
      <c r="O29" s="163">
        <f>'[4]Relatório Empregados II'!$AR30</f>
        <v>0</v>
      </c>
      <c r="P29" s="151">
        <f>'[4]Relatório Empregados II'!$AT30:$AT30</f>
        <v>0</v>
      </c>
      <c r="Q29" s="152">
        <f>'[4]Relatório Empregados II'!$AX30:$AX30</f>
        <v>180</v>
      </c>
      <c r="R29" s="153">
        <f>'[4]Relatório Empregados II'!$BA30:$BA30</f>
        <v>0</v>
      </c>
      <c r="S29" s="154" t="str">
        <f>'[4]Relatório Empregados II'!$BE30:$BE30</f>
        <v/>
      </c>
      <c r="T29" s="154" t="str">
        <f>'[4]Relatório Empregados II'!$BH30:$BH30</f>
        <v>CLT</v>
      </c>
      <c r="U29" s="148">
        <f>'[4]Relatório Empregados II'!$BK30:$BK30</f>
        <v>0</v>
      </c>
      <c r="V29" s="165">
        <f>'[4]Relatório Empregados II'!$BN30</f>
        <v>0</v>
      </c>
      <c r="W29" s="204">
        <f>'[4]Relatório Empregados II'!$BP30</f>
        <v>0</v>
      </c>
      <c r="X29" s="140">
        <f>'[4]Relatório Empregados II'!$BR30:$BR30</f>
        <v>3158.96</v>
      </c>
      <c r="Y29" s="157">
        <f>'[4]Relatório Empregados II'!$BU30</f>
        <v>0</v>
      </c>
      <c r="Z29" s="167">
        <f>'[4]Relatório Empregados II'!$BW30:$BW30</f>
        <v>0</v>
      </c>
      <c r="AA29" s="168">
        <f>'[4]Relatório Empregados II'!$CA30:$CA30</f>
        <v>0</v>
      </c>
      <c r="AB29" s="168">
        <f>'[4]Relatório Empregados II'!$CD30:$CD30</f>
        <v>83.6</v>
      </c>
      <c r="AC29" s="168">
        <f>'[4]Relatório Empregados II'!$CG30:$CG30</f>
        <v>0</v>
      </c>
      <c r="AD29" s="168">
        <f>'[4]Relatório Empregados II'!$CJ30</f>
        <v>0</v>
      </c>
      <c r="AE29" s="168">
        <f>'[4]Relatório Empregados II'!$CL30</f>
        <v>0</v>
      </c>
      <c r="AF29" s="168">
        <f>'[4]Relatório Empregados II'!$CN30:$CN30</f>
        <v>0</v>
      </c>
      <c r="AG29" s="168">
        <f>'[4]Relatório Empregados II'!$CQ30</f>
        <v>0</v>
      </c>
      <c r="AH29" s="140">
        <f>'[4]Relatório Empregados II'!$CS30:$CS30</f>
        <v>273.7</v>
      </c>
      <c r="AI29" s="157">
        <f>'[4]Relatório Empregados II'!$CV30:$CV30</f>
        <v>0</v>
      </c>
      <c r="AJ29" s="140">
        <f>'[4]Relatório Empregados II'!$CY30:$CY30</f>
        <v>1068.2122199999999</v>
      </c>
      <c r="AK29" s="157">
        <f>'[4]Relatório Empregados II'!$DB30:$DB30</f>
        <v>1068.2122199999999</v>
      </c>
      <c r="AL29" s="140">
        <f>'[4]Relatório Empregados II'!$DE30:$DE30</f>
        <v>0</v>
      </c>
      <c r="AM29" s="140">
        <f>'[4]Relatório Empregados II'!$DH30</f>
        <v>0</v>
      </c>
      <c r="AN29" s="157">
        <f>'[4]Relatório Empregados II'!$DJ30</f>
        <v>1068.2122199999999</v>
      </c>
      <c r="AO29" s="140">
        <f>'[4]Relatório Empregados II'!$DL30</f>
        <v>0</v>
      </c>
      <c r="AP29" s="140">
        <f>'[4]Relatório Empregados II'!$DM$3:$DM30</f>
        <v>0</v>
      </c>
      <c r="AQ29" s="157"/>
      <c r="AR29" s="157"/>
      <c r="AS29" s="140">
        <f>'[4]Relatório Empregados II'!$DQ30:$DQ30</f>
        <v>0</v>
      </c>
      <c r="AT29" s="169">
        <f>'[4]Relatório Empregados II'!$DT30</f>
        <v>0</v>
      </c>
      <c r="AU29" s="167">
        <f>'[4]Relatório Empregados II'!$DV30</f>
        <v>0</v>
      </c>
      <c r="AV29" s="167">
        <f>'[4]Relatório Empregados II'!$DX30</f>
        <v>0</v>
      </c>
      <c r="AW29" s="156">
        <f>'[4]Relatório Empregados II'!$DZ30</f>
        <v>0</v>
      </c>
      <c r="AX29" s="156">
        <f>'[4]Relatório Empregados II'!$EB30</f>
        <v>0</v>
      </c>
      <c r="AY29" s="167" t="str">
        <f>'[4]Relatório Empregados II'!$ED30</f>
        <v>SALA DE URGENCIA</v>
      </c>
      <c r="AZ29" s="156">
        <f>'[4]Relatório Empregados II'!$EH30</f>
        <v>0</v>
      </c>
      <c r="BA29" s="156">
        <f>'[4]Relatório Empregados II'!$EJ30</f>
        <v>0</v>
      </c>
    </row>
    <row r="30" spans="1:53">
      <c r="A30" s="170" t="str">
        <f>IFERROR(('[4]Relatório Empregados II'!$A31:$B31),"")</f>
        <v>31/07/2020</v>
      </c>
      <c r="B30" s="142" t="str">
        <f>'[4]Relatório Empregados II'!$D31:$D31</f>
        <v>12955134000900</v>
      </c>
      <c r="C30" s="158" t="str">
        <f>'[4]Relatório Empregados II'!$G31:$G31</f>
        <v>INSTITUTO DIVA ALVES DO BRASIL</v>
      </c>
      <c r="D30" s="161" t="str">
        <f>'[4]Relatório Empregados II'!$J31</f>
        <v>6033075</v>
      </c>
      <c r="E30" s="143" t="str">
        <f>'[4]Relatório Empregados II'!$L31:L31</f>
        <v>UPA 24H PARQUE LAFAIETE - DUQUE DE CAXIAS I</v>
      </c>
      <c r="F30" s="144" t="str">
        <f>'[4]Relatório Empregados II'!$P31:$P31</f>
        <v>0008/2020</v>
      </c>
      <c r="G30" s="173" cm="1">
        <f t="array" ref="G30">'[4]Relatório Empregados II'!$T31:T31</f>
        <v>2020</v>
      </c>
      <c r="H30" s="145" t="str">
        <f>'[4]Relatório Empregados II'!$W31</f>
        <v>07</v>
      </c>
      <c r="I30" s="146">
        <f>'[4]Relatório Empregados II'!$Y31:$Y31</f>
        <v>0</v>
      </c>
      <c r="J30" s="147">
        <f>'[4]Relatório Empregados II'!$AB31:$AB31</f>
        <v>0</v>
      </c>
      <c r="K30" s="162">
        <f>'[4]Relatório Empregados II'!$AE31:$AE31</f>
        <v>0</v>
      </c>
      <c r="L30" s="163" cm="1">
        <f t="array" ref="L30">'[4]Relatório Empregados II'!$AI31:$AI31</f>
        <v>322205</v>
      </c>
      <c r="M30" s="149">
        <f>'[4]Relatório Empregados II'!$AL31:$AL31</f>
        <v>0</v>
      </c>
      <c r="N30" s="150">
        <f>'[4]Relatório Empregados II'!$AP31</f>
        <v>0</v>
      </c>
      <c r="O30" s="163">
        <f>'[4]Relatório Empregados II'!$AR31</f>
        <v>0</v>
      </c>
      <c r="P30" s="151">
        <f>'[4]Relatório Empregados II'!$AT31:$AT31</f>
        <v>0</v>
      </c>
      <c r="Q30" s="152">
        <f>'[4]Relatório Empregados II'!$AX31:$AX31</f>
        <v>180</v>
      </c>
      <c r="R30" s="153">
        <f>'[4]Relatório Empregados II'!$BA31:$BA31</f>
        <v>0</v>
      </c>
      <c r="S30" s="154" t="str">
        <f>'[4]Relatório Empregados II'!$BE31:$BE31</f>
        <v/>
      </c>
      <c r="T30" s="154" t="str">
        <f>'[4]Relatório Empregados II'!$BH31:$BH31</f>
        <v>CLT</v>
      </c>
      <c r="U30" s="148">
        <f>'[4]Relatório Empregados II'!$BK31:$BK31</f>
        <v>0</v>
      </c>
      <c r="V30" s="165">
        <f>'[4]Relatório Empregados II'!$BN31</f>
        <v>0</v>
      </c>
      <c r="W30" s="204">
        <f>'[4]Relatório Empregados II'!$BP31</f>
        <v>0</v>
      </c>
      <c r="X30" s="140">
        <f>'[4]Relatório Empregados II'!$BR31:$BR31</f>
        <v>1665.93</v>
      </c>
      <c r="Y30" s="157">
        <f>'[4]Relatório Empregados II'!$BU31</f>
        <v>0</v>
      </c>
      <c r="Z30" s="167">
        <f>'[4]Relatório Empregados II'!$BW31:$BW31</f>
        <v>0</v>
      </c>
      <c r="AA30" s="168">
        <f>'[4]Relatório Empregados II'!$CA31:$CA31</f>
        <v>0</v>
      </c>
      <c r="AB30" s="168">
        <f>'[4]Relatório Empregados II'!$CD31:$CD31</f>
        <v>209</v>
      </c>
      <c r="AC30" s="168">
        <f>'[4]Relatório Empregados II'!$CG31:$CG31</f>
        <v>0</v>
      </c>
      <c r="AD30" s="168">
        <f>'[4]Relatório Empregados II'!$CJ31</f>
        <v>0</v>
      </c>
      <c r="AE30" s="168">
        <f>'[4]Relatório Empregados II'!$CL31</f>
        <v>0</v>
      </c>
      <c r="AF30" s="168">
        <f>'[4]Relatório Empregados II'!$CN31:$CN31</f>
        <v>0</v>
      </c>
      <c r="AG30" s="168">
        <f>'[4]Relatório Empregados II'!$CQ31</f>
        <v>0</v>
      </c>
      <c r="AH30" s="140">
        <f>'[4]Relatório Empregados II'!$CS31:$CS31</f>
        <v>165.9</v>
      </c>
      <c r="AI30" s="157">
        <f>'[4]Relatório Empregados II'!$CV31:$CV31</f>
        <v>0</v>
      </c>
      <c r="AJ30" s="140">
        <f>'[4]Relatório Empregados II'!$CY31:$CY31</f>
        <v>576.52473999999995</v>
      </c>
      <c r="AK30" s="157">
        <f>'[4]Relatório Empregados II'!$DB31:$DB31</f>
        <v>576.52473999999995</v>
      </c>
      <c r="AL30" s="140">
        <f>'[4]Relatório Empregados II'!$DE31:$DE31</f>
        <v>0</v>
      </c>
      <c r="AM30" s="140">
        <f>'[4]Relatório Empregados II'!$DH31</f>
        <v>0</v>
      </c>
      <c r="AN30" s="157">
        <f>'[4]Relatório Empregados II'!$DJ31</f>
        <v>576.52473999999995</v>
      </c>
      <c r="AO30" s="140">
        <f>'[4]Relatório Empregados II'!$DL31</f>
        <v>0</v>
      </c>
      <c r="AP30" s="140">
        <f>'[4]Relatório Empregados II'!$DM$3:$DM31</f>
        <v>0</v>
      </c>
      <c r="AQ30" s="157"/>
      <c r="AR30" s="157"/>
      <c r="AS30" s="140">
        <f>'[4]Relatório Empregados II'!$DQ31:$DQ31</f>
        <v>0</v>
      </c>
      <c r="AT30" s="169">
        <f>'[4]Relatório Empregados II'!$DT31</f>
        <v>0</v>
      </c>
      <c r="AU30" s="167">
        <f>'[4]Relatório Empregados II'!$DV31</f>
        <v>0</v>
      </c>
      <c r="AV30" s="167">
        <f>'[4]Relatório Empregados II'!$DX31</f>
        <v>0</v>
      </c>
      <c r="AW30" s="156">
        <f>'[4]Relatório Empregados II'!$DZ31</f>
        <v>0</v>
      </c>
      <c r="AX30" s="156">
        <f>'[4]Relatório Empregados II'!$EB31</f>
        <v>0</v>
      </c>
      <c r="AY30" s="167" t="str">
        <f>'[4]Relatório Empregados II'!$ED31</f>
        <v>SALA DE URGENCIA</v>
      </c>
      <c r="AZ30" s="156">
        <f>'[4]Relatório Empregados II'!$EH31</f>
        <v>0</v>
      </c>
      <c r="BA30" s="156">
        <f>'[4]Relatório Empregados II'!$EJ31</f>
        <v>0</v>
      </c>
    </row>
    <row r="31" spans="1:53">
      <c r="A31" s="170" t="str">
        <f>IFERROR(('[4]Relatório Empregados II'!$A32:$B32),"")</f>
        <v>31/07/2020</v>
      </c>
      <c r="B31" s="142" t="str">
        <f>'[4]Relatório Empregados II'!$D32:$D32</f>
        <v>12955134000900</v>
      </c>
      <c r="C31" s="158" t="str">
        <f>'[4]Relatório Empregados II'!$G32:$G32</f>
        <v>INSTITUTO DIVA ALVES DO BRASIL</v>
      </c>
      <c r="D31" s="161" t="str">
        <f>'[4]Relatório Empregados II'!$J32</f>
        <v>6033075</v>
      </c>
      <c r="E31" s="143" t="str">
        <f>'[4]Relatório Empregados II'!$L32:L32</f>
        <v>UPA 24H PARQUE LAFAIETE - DUQUE DE CAXIAS I</v>
      </c>
      <c r="F31" s="144" t="str">
        <f>'[4]Relatório Empregados II'!$P32:$P32</f>
        <v>0008/2020</v>
      </c>
      <c r="G31" s="173" cm="1">
        <f t="array" ref="G31">'[4]Relatório Empregados II'!$T32:T32</f>
        <v>2020</v>
      </c>
      <c r="H31" s="145" t="str">
        <f>'[4]Relatório Empregados II'!$W32</f>
        <v>07</v>
      </c>
      <c r="I31" s="146">
        <f>'[4]Relatório Empregados II'!$Y32:$Y32</f>
        <v>0</v>
      </c>
      <c r="J31" s="147">
        <f>'[4]Relatório Empregados II'!$AB32:$AB32</f>
        <v>0</v>
      </c>
      <c r="K31" s="162">
        <f>'[4]Relatório Empregados II'!$AE32:$AE32</f>
        <v>0</v>
      </c>
      <c r="L31" s="163" cm="1">
        <f t="array" ref="L31">'[4]Relatório Empregados II'!$AI32:$AI32</f>
        <v>223505</v>
      </c>
      <c r="M31" s="149">
        <f>'[4]Relatório Empregados II'!$AL32:$AL32</f>
        <v>0</v>
      </c>
      <c r="N31" s="150">
        <f>'[4]Relatório Empregados II'!$AP32</f>
        <v>0</v>
      </c>
      <c r="O31" s="163">
        <f>'[4]Relatório Empregados II'!$AR32</f>
        <v>0</v>
      </c>
      <c r="P31" s="151">
        <f>'[4]Relatório Empregados II'!$AT32:$AT32</f>
        <v>0</v>
      </c>
      <c r="Q31" s="152">
        <f>'[4]Relatório Empregados II'!$AX32:$AX32</f>
        <v>180</v>
      </c>
      <c r="R31" s="153">
        <f>'[4]Relatório Empregados II'!$BA32:$BA32</f>
        <v>0</v>
      </c>
      <c r="S31" s="154" t="str">
        <f>'[4]Relatório Empregados II'!$BE32:$BE32</f>
        <v/>
      </c>
      <c r="T31" s="154" t="str">
        <f>'[4]Relatório Empregados II'!$BH32:$BH32</f>
        <v>CLT</v>
      </c>
      <c r="U31" s="148">
        <f>'[4]Relatório Empregados II'!$BK32:$BK32</f>
        <v>0</v>
      </c>
      <c r="V31" s="165">
        <f>'[4]Relatório Empregados II'!$BN32</f>
        <v>0</v>
      </c>
      <c r="W31" s="204">
        <f>'[4]Relatório Empregados II'!$BP32</f>
        <v>0</v>
      </c>
      <c r="X31" s="140">
        <f>'[4]Relatório Empregados II'!$BR32:$BR32</f>
        <v>3158.96</v>
      </c>
      <c r="Y31" s="157">
        <f>'[4]Relatório Empregados II'!$BU32</f>
        <v>0</v>
      </c>
      <c r="Z31" s="167">
        <f>'[4]Relatório Empregados II'!$BW32:$BW32</f>
        <v>0</v>
      </c>
      <c r="AA31" s="168">
        <f>'[4]Relatório Empregados II'!$CA32:$CA32</f>
        <v>1181.9100000000001</v>
      </c>
      <c r="AB31" s="168">
        <f>'[4]Relatório Empregados II'!$CD32:$CD32</f>
        <v>0</v>
      </c>
      <c r="AC31" s="168">
        <f>'[4]Relatório Empregados II'!$CG32:$CG32</f>
        <v>0</v>
      </c>
      <c r="AD31" s="168">
        <f>'[4]Relatório Empregados II'!$CJ32</f>
        <v>0</v>
      </c>
      <c r="AE31" s="168">
        <f>'[4]Relatório Empregados II'!$CL32</f>
        <v>0</v>
      </c>
      <c r="AF31" s="168">
        <f>'[4]Relatório Empregados II'!$CN32:$CN32</f>
        <v>0</v>
      </c>
      <c r="AG31" s="168">
        <f>'[4]Relatório Empregados II'!$CQ32</f>
        <v>0</v>
      </c>
      <c r="AH31" s="140">
        <f>'[4]Relatório Empregados II'!$CS32:$CS32</f>
        <v>405.46</v>
      </c>
      <c r="AI31" s="157">
        <f>'[4]Relatório Empregados II'!$CV32:$CV32</f>
        <v>0</v>
      </c>
      <c r="AJ31" s="140">
        <f>'[4]Relatório Empregados II'!$CY32:$CY32</f>
        <v>1433.0010400000001</v>
      </c>
      <c r="AK31" s="157">
        <f>'[4]Relatório Empregados II'!$DB32:$DB32</f>
        <v>1433.0010400000001</v>
      </c>
      <c r="AL31" s="140">
        <f>'[4]Relatório Empregados II'!$DE32:$DE32</f>
        <v>0</v>
      </c>
      <c r="AM31" s="140">
        <f>'[4]Relatório Empregados II'!$DH32</f>
        <v>0</v>
      </c>
      <c r="AN31" s="157">
        <f>'[4]Relatório Empregados II'!$DJ32</f>
        <v>1433.0010400000001</v>
      </c>
      <c r="AO31" s="140">
        <f>'[4]Relatório Empregados II'!$DL32</f>
        <v>0</v>
      </c>
      <c r="AP31" s="140">
        <f>'[4]Relatório Empregados II'!$DM$3:$DM32</f>
        <v>0</v>
      </c>
      <c r="AQ31" s="157"/>
      <c r="AR31" s="157"/>
      <c r="AS31" s="140">
        <f>'[4]Relatório Empregados II'!$DQ32:$DQ32</f>
        <v>4727.6499999999996</v>
      </c>
      <c r="AT31" s="169">
        <f>'[4]Relatório Empregados II'!$DT32</f>
        <v>0</v>
      </c>
      <c r="AU31" s="167">
        <f>'[4]Relatório Empregados II'!$DV32</f>
        <v>0</v>
      </c>
      <c r="AV31" s="167">
        <f>'[4]Relatório Empregados II'!$DX32</f>
        <v>0</v>
      </c>
      <c r="AW31" s="156">
        <f>'[4]Relatório Empregados II'!$DZ32</f>
        <v>0</v>
      </c>
      <c r="AX31" s="156">
        <f>'[4]Relatório Empregados II'!$EB32</f>
        <v>0</v>
      </c>
      <c r="AY31" s="167" t="str">
        <f>'[4]Relatório Empregados II'!$ED32</f>
        <v>CLASSIFICAÇÃO DE RISCO</v>
      </c>
      <c r="AZ31" s="156">
        <f>'[4]Relatório Empregados II'!$EH32</f>
        <v>0</v>
      </c>
      <c r="BA31" s="156">
        <f>'[4]Relatório Empregados II'!$EJ32</f>
        <v>0</v>
      </c>
    </row>
    <row r="32" spans="1:53">
      <c r="A32" s="170" t="str">
        <f>IFERROR(('[4]Relatório Empregados II'!$A33:$B33),"")</f>
        <v>31/07/2020</v>
      </c>
      <c r="B32" s="142" t="str">
        <f>'[4]Relatório Empregados II'!$D33:$D33</f>
        <v>12955134000900</v>
      </c>
      <c r="C32" s="158" t="str">
        <f>'[4]Relatório Empregados II'!$G33:$G33</f>
        <v>INSTITUTO DIVA ALVES DO BRASIL</v>
      </c>
      <c r="D32" s="161" t="str">
        <f>'[4]Relatório Empregados II'!$J33</f>
        <v>6033075</v>
      </c>
      <c r="E32" s="143" t="str">
        <f>'[4]Relatório Empregados II'!$L33:L33</f>
        <v>UPA 24H PARQUE LAFAIETE - DUQUE DE CAXIAS I</v>
      </c>
      <c r="F32" s="144" t="str">
        <f>'[4]Relatório Empregados II'!$P33:$P33</f>
        <v>0008/2020</v>
      </c>
      <c r="G32" s="173" cm="1">
        <f t="array" ref="G32">'[4]Relatório Empregados II'!$T33:T33</f>
        <v>2020</v>
      </c>
      <c r="H32" s="145" t="str">
        <f>'[4]Relatório Empregados II'!$W33</f>
        <v>07</v>
      </c>
      <c r="I32" s="146">
        <f>'[4]Relatório Empregados II'!$Y33:$Y33</f>
        <v>0</v>
      </c>
      <c r="J32" s="147">
        <f>'[4]Relatório Empregados II'!$AB33:$AB33</f>
        <v>0</v>
      </c>
      <c r="K32" s="162">
        <f>'[4]Relatório Empregados II'!$AE33:$AE33</f>
        <v>0</v>
      </c>
      <c r="L32" s="163" cm="1">
        <f t="array" ref="L32">'[4]Relatório Empregados II'!$AI33:$AI33</f>
        <v>514320</v>
      </c>
      <c r="M32" s="149">
        <f>'[4]Relatório Empregados II'!$AL33:$AL33</f>
        <v>0</v>
      </c>
      <c r="N32" s="150">
        <f>'[4]Relatório Empregados II'!$AP33</f>
        <v>0</v>
      </c>
      <c r="O32" s="163">
        <f>'[4]Relatório Empregados II'!$AR33</f>
        <v>0</v>
      </c>
      <c r="P32" s="151">
        <f>'[4]Relatório Empregados II'!$AT33:$AT33</f>
        <v>0</v>
      </c>
      <c r="Q32" s="152">
        <f>'[4]Relatório Empregados II'!$AX33:$AX33</f>
        <v>180</v>
      </c>
      <c r="R32" s="153">
        <f>'[4]Relatório Empregados II'!$BA33:$BA33</f>
        <v>0</v>
      </c>
      <c r="S32" s="154" t="str">
        <f>'[4]Relatório Empregados II'!$BE33:$BE33</f>
        <v/>
      </c>
      <c r="T32" s="154" t="str">
        <f>'[4]Relatório Empregados II'!$BH33:$BH33</f>
        <v>CLT</v>
      </c>
      <c r="U32" s="148">
        <f>'[4]Relatório Empregados II'!$BK33:$BK33</f>
        <v>0</v>
      </c>
      <c r="V32" s="165">
        <f>'[4]Relatório Empregados II'!$BN33</f>
        <v>0</v>
      </c>
      <c r="W32" s="204">
        <f>'[4]Relatório Empregados II'!$BP33</f>
        <v>0</v>
      </c>
      <c r="X32" s="140">
        <f>'[4]Relatório Empregados II'!$BR33:$BR33</f>
        <v>1238.1099999999999</v>
      </c>
      <c r="Y32" s="157">
        <f>'[4]Relatório Empregados II'!$BU33</f>
        <v>0</v>
      </c>
      <c r="Z32" s="167">
        <f>'[4]Relatório Empregados II'!$BW33:$BW33</f>
        <v>0</v>
      </c>
      <c r="AA32" s="168">
        <f>'[4]Relatório Empregados II'!$CA33:$CA33</f>
        <v>0</v>
      </c>
      <c r="AB32" s="168">
        <f>'[4]Relatório Empregados II'!$CD33:$CD33</f>
        <v>209</v>
      </c>
      <c r="AC32" s="168">
        <f>'[4]Relatório Empregados II'!$CG33:$CG33</f>
        <v>0</v>
      </c>
      <c r="AD32" s="168">
        <f>'[4]Relatório Empregados II'!$CJ33</f>
        <v>0</v>
      </c>
      <c r="AE32" s="168">
        <f>'[4]Relatório Empregados II'!$CL33</f>
        <v>0</v>
      </c>
      <c r="AF32" s="168">
        <f>'[4]Relatório Empregados II'!$CN33:$CN33</f>
        <v>0</v>
      </c>
      <c r="AG32" s="168">
        <f>'[4]Relatório Empregados II'!$CQ33</f>
        <v>0</v>
      </c>
      <c r="AH32" s="140">
        <f>'[4]Relatório Empregados II'!$CS33:$CS33</f>
        <v>144.06</v>
      </c>
      <c r="AI32" s="157">
        <f>'[4]Relatório Empregados II'!$CV33:$CV33</f>
        <v>0</v>
      </c>
      <c r="AJ32" s="140">
        <f>'[4]Relatório Empregados II'!$CY33:$CY33</f>
        <v>500.60849999999999</v>
      </c>
      <c r="AK32" s="157">
        <f>'[4]Relatório Empregados II'!$DB33:$DB33</f>
        <v>500.60849999999999</v>
      </c>
      <c r="AL32" s="140">
        <f>'[4]Relatório Empregados II'!$DE33:$DE33</f>
        <v>0</v>
      </c>
      <c r="AM32" s="140">
        <f>'[4]Relatório Empregados II'!$DH33</f>
        <v>0</v>
      </c>
      <c r="AN32" s="157">
        <f>'[4]Relatório Empregados II'!$DJ33</f>
        <v>500.60849999999999</v>
      </c>
      <c r="AO32" s="140">
        <f>'[4]Relatório Empregados II'!$DL33</f>
        <v>0</v>
      </c>
      <c r="AP32" s="140">
        <f>'[4]Relatório Empregados II'!$DM$3:$DM33</f>
        <v>0</v>
      </c>
      <c r="AQ32" s="157"/>
      <c r="AR32" s="157"/>
      <c r="AS32" s="140">
        <f>'[4]Relatório Empregados II'!$DQ33:$DQ33</f>
        <v>0</v>
      </c>
      <c r="AT32" s="169">
        <f>'[4]Relatório Empregados II'!$DT33</f>
        <v>0</v>
      </c>
      <c r="AU32" s="167">
        <f>'[4]Relatório Empregados II'!$DV33</f>
        <v>0</v>
      </c>
      <c r="AV32" s="167">
        <f>'[4]Relatório Empregados II'!$DX33</f>
        <v>0</v>
      </c>
      <c r="AW32" s="156">
        <f>'[4]Relatório Empregados II'!$DZ33</f>
        <v>0</v>
      </c>
      <c r="AX32" s="156">
        <f>'[4]Relatório Empregados II'!$EB33</f>
        <v>0</v>
      </c>
      <c r="AY32" s="167" t="str">
        <f>'[4]Relatório Empregados II'!$ED33</f>
        <v>HIGIENIZAÇAO</v>
      </c>
      <c r="AZ32" s="156">
        <f>'[4]Relatório Empregados II'!$EH33</f>
        <v>0</v>
      </c>
      <c r="BA32" s="156">
        <f>'[4]Relatório Empregados II'!$EJ33</f>
        <v>0</v>
      </c>
    </row>
    <row r="33" spans="1:53">
      <c r="A33" s="170" t="str">
        <f>IFERROR(('[4]Relatório Empregados II'!$A34:$B34),"")</f>
        <v>31/07/2020</v>
      </c>
      <c r="B33" s="142" t="str">
        <f>'[4]Relatório Empregados II'!$D34:$D34</f>
        <v>12955134000900</v>
      </c>
      <c r="C33" s="158" t="str">
        <f>'[4]Relatório Empregados II'!$G34:$G34</f>
        <v>INSTITUTO DIVA ALVES DO BRASIL</v>
      </c>
      <c r="D33" s="161" t="str">
        <f>'[4]Relatório Empregados II'!$J34</f>
        <v>6033075</v>
      </c>
      <c r="E33" s="143" t="str">
        <f>'[4]Relatório Empregados II'!$L34:L34</f>
        <v>UPA 24H PARQUE LAFAIETE - DUQUE DE CAXIAS I</v>
      </c>
      <c r="F33" s="144" t="str">
        <f>'[4]Relatório Empregados II'!$P34:$P34</f>
        <v>0008/2020</v>
      </c>
      <c r="G33" s="173" cm="1">
        <f t="array" ref="G33">'[4]Relatório Empregados II'!$T34:T34</f>
        <v>2020</v>
      </c>
      <c r="H33" s="145" t="str">
        <f>'[4]Relatório Empregados II'!$W34</f>
        <v>07</v>
      </c>
      <c r="I33" s="146">
        <f>'[4]Relatório Empregados II'!$Y34:$Y34</f>
        <v>0</v>
      </c>
      <c r="J33" s="147">
        <f>'[4]Relatório Empregados II'!$AB34:$AB34</f>
        <v>0</v>
      </c>
      <c r="K33" s="162">
        <f>'[4]Relatório Empregados II'!$AE34:$AE34</f>
        <v>0</v>
      </c>
      <c r="L33" s="163" cm="1">
        <f t="array" ref="L33">'[4]Relatório Empregados II'!$AI34:$AI34</f>
        <v>414105</v>
      </c>
      <c r="M33" s="149">
        <f>'[4]Relatório Empregados II'!$AL34:$AL34</f>
        <v>0</v>
      </c>
      <c r="N33" s="150">
        <f>'[4]Relatório Empregados II'!$AP34</f>
        <v>0</v>
      </c>
      <c r="O33" s="163">
        <f>'[4]Relatório Empregados II'!$AR34</f>
        <v>0</v>
      </c>
      <c r="P33" s="151">
        <f>'[4]Relatório Empregados II'!$AT34:$AT34</f>
        <v>0</v>
      </c>
      <c r="Q33" s="152">
        <f>'[4]Relatório Empregados II'!$AX34:$AX34</f>
        <v>180</v>
      </c>
      <c r="R33" s="153">
        <f>'[4]Relatório Empregados II'!$BA34:$BA34</f>
        <v>0</v>
      </c>
      <c r="S33" s="154" t="str">
        <f>'[4]Relatório Empregados II'!$BE34:$BE34</f>
        <v/>
      </c>
      <c r="T33" s="154" t="str">
        <f>'[4]Relatório Empregados II'!$BH34:$BH34</f>
        <v>CLT</v>
      </c>
      <c r="U33" s="148">
        <f>'[4]Relatório Empregados II'!$BK34:$BK34</f>
        <v>0</v>
      </c>
      <c r="V33" s="165">
        <f>'[4]Relatório Empregados II'!$BN34</f>
        <v>0</v>
      </c>
      <c r="W33" s="204">
        <f>'[4]Relatório Empregados II'!$BP34</f>
        <v>0</v>
      </c>
      <c r="X33" s="140">
        <f>'[4]Relatório Empregados II'!$BR34:$BR34</f>
        <v>1375.01</v>
      </c>
      <c r="Y33" s="157">
        <f>'[4]Relatório Empregados II'!$BU34</f>
        <v>0</v>
      </c>
      <c r="Z33" s="167">
        <f>'[4]Relatório Empregados II'!$BW34:$BW34</f>
        <v>0</v>
      </c>
      <c r="AA33" s="168">
        <f>'[4]Relatório Empregados II'!$CA34:$CA34</f>
        <v>0</v>
      </c>
      <c r="AB33" s="168">
        <f>'[4]Relatório Empregados II'!$CD34:$CD34</f>
        <v>209</v>
      </c>
      <c r="AC33" s="168">
        <f>'[4]Relatório Empregados II'!$CG34:$CG34</f>
        <v>0</v>
      </c>
      <c r="AD33" s="168">
        <f>'[4]Relatório Empregados II'!$CJ34</f>
        <v>0</v>
      </c>
      <c r="AE33" s="168">
        <f>'[4]Relatório Empregados II'!$CL34</f>
        <v>0</v>
      </c>
      <c r="AF33" s="168">
        <f>'[4]Relatório Empregados II'!$CN34:$CN34</f>
        <v>0</v>
      </c>
      <c r="AG33" s="168">
        <f>'[4]Relatório Empregados II'!$CQ34</f>
        <v>0</v>
      </c>
      <c r="AH33" s="140">
        <f>'[4]Relatório Empregados II'!$CS34:$CS34</f>
        <v>161.01</v>
      </c>
      <c r="AI33" s="157">
        <f>'[4]Relatório Empregados II'!$CV34:$CV34</f>
        <v>0</v>
      </c>
      <c r="AJ33" s="140">
        <f>'[4]Relatório Empregados II'!$CY34:$CY34</f>
        <v>559.54172000000005</v>
      </c>
      <c r="AK33" s="157">
        <f>'[4]Relatório Empregados II'!$DB34:$DB34</f>
        <v>559.54172000000005</v>
      </c>
      <c r="AL33" s="140">
        <f>'[4]Relatório Empregados II'!$DE34:$DE34</f>
        <v>0</v>
      </c>
      <c r="AM33" s="140">
        <f>'[4]Relatório Empregados II'!$DH34</f>
        <v>0</v>
      </c>
      <c r="AN33" s="157">
        <f>'[4]Relatório Empregados II'!$DJ34</f>
        <v>559.54172000000005</v>
      </c>
      <c r="AO33" s="140">
        <f>'[4]Relatório Empregados II'!$DL34</f>
        <v>0</v>
      </c>
      <c r="AP33" s="140">
        <f>'[4]Relatório Empregados II'!$DM$3:$DM34</f>
        <v>0</v>
      </c>
      <c r="AQ33" s="157"/>
      <c r="AR33" s="157"/>
      <c r="AS33" s="140">
        <f>'[4]Relatório Empregados II'!$DQ34:$DQ34</f>
        <v>0</v>
      </c>
      <c r="AT33" s="169">
        <f>'[4]Relatório Empregados II'!$DT34</f>
        <v>0</v>
      </c>
      <c r="AU33" s="167">
        <f>'[4]Relatório Empregados II'!$DV34</f>
        <v>0</v>
      </c>
      <c r="AV33" s="167">
        <f>'[4]Relatório Empregados II'!$DX34</f>
        <v>0</v>
      </c>
      <c r="AW33" s="156">
        <f>'[4]Relatório Empregados II'!$DZ34</f>
        <v>0</v>
      </c>
      <c r="AX33" s="156">
        <f>'[4]Relatório Empregados II'!$EB34</f>
        <v>0</v>
      </c>
      <c r="AY33" s="167" t="str">
        <f>'[4]Relatório Empregados II'!$ED34</f>
        <v>ALMOXARIFADO</v>
      </c>
      <c r="AZ33" s="156">
        <f>'[4]Relatório Empregados II'!$EH34</f>
        <v>0</v>
      </c>
      <c r="BA33" s="156">
        <f>'[4]Relatório Empregados II'!$EJ34</f>
        <v>0</v>
      </c>
    </row>
    <row r="34" spans="1:53">
      <c r="A34" s="170" t="str">
        <f>IFERROR(('[4]Relatório Empregados II'!$A35:$B35),"")</f>
        <v>31/07/2020</v>
      </c>
      <c r="B34" s="142" t="str">
        <f>'[4]Relatório Empregados II'!$D35:$D35</f>
        <v>12955134000900</v>
      </c>
      <c r="C34" s="158" t="str">
        <f>'[4]Relatório Empregados II'!$G35:$G35</f>
        <v>INSTITUTO DIVA ALVES DO BRASIL</v>
      </c>
      <c r="D34" s="161" t="str">
        <f>'[4]Relatório Empregados II'!$J35</f>
        <v>6033075</v>
      </c>
      <c r="E34" s="143" t="str">
        <f>'[4]Relatório Empregados II'!$L35:L35</f>
        <v>UPA 24H PARQUE LAFAIETE - DUQUE DE CAXIAS I</v>
      </c>
      <c r="F34" s="144" t="str">
        <f>'[4]Relatório Empregados II'!$P35:$P35</f>
        <v>0008/2020</v>
      </c>
      <c r="G34" s="173" cm="1">
        <f t="array" ref="G34">'[4]Relatório Empregados II'!$T35:T35</f>
        <v>2020</v>
      </c>
      <c r="H34" s="145" t="str">
        <f>'[4]Relatório Empregados II'!$W35</f>
        <v>07</v>
      </c>
      <c r="I34" s="146">
        <f>'[4]Relatório Empregados II'!$Y35:$Y35</f>
        <v>0</v>
      </c>
      <c r="J34" s="147">
        <f>'[4]Relatório Empregados II'!$AB35:$AB35</f>
        <v>0</v>
      </c>
      <c r="K34" s="162">
        <f>'[4]Relatório Empregados II'!$AE35:$AE35</f>
        <v>0</v>
      </c>
      <c r="L34" s="163" cm="1">
        <f t="array" ref="L34">'[4]Relatório Empregados II'!$AI35:$AI35</f>
        <v>411010</v>
      </c>
      <c r="M34" s="149">
        <f>'[4]Relatório Empregados II'!$AL35:$AL35</f>
        <v>0</v>
      </c>
      <c r="N34" s="150">
        <f>'[4]Relatório Empregados II'!$AP35</f>
        <v>0</v>
      </c>
      <c r="O34" s="163">
        <f>'[4]Relatório Empregados II'!$AR35</f>
        <v>0</v>
      </c>
      <c r="P34" s="151">
        <f>'[4]Relatório Empregados II'!$AT35:$AT35</f>
        <v>0</v>
      </c>
      <c r="Q34" s="152">
        <f>'[4]Relatório Empregados II'!$AX35:$AX35</f>
        <v>180</v>
      </c>
      <c r="R34" s="153">
        <f>'[4]Relatório Empregados II'!$BA35:$BA35</f>
        <v>0</v>
      </c>
      <c r="S34" s="154" t="str">
        <f>'[4]Relatório Empregados II'!$BE35:$BE35</f>
        <v/>
      </c>
      <c r="T34" s="154" t="str">
        <f>'[4]Relatório Empregados II'!$BH35:$BH35</f>
        <v>CLT</v>
      </c>
      <c r="U34" s="148">
        <f>'[4]Relatório Empregados II'!$BK35:$BK35</f>
        <v>0</v>
      </c>
      <c r="V34" s="165">
        <f>'[4]Relatório Empregados II'!$BN35</f>
        <v>0</v>
      </c>
      <c r="W34" s="204">
        <f>'[4]Relatório Empregados II'!$BP35</f>
        <v>0</v>
      </c>
      <c r="X34" s="140">
        <f>'[4]Relatório Empregados II'!$BR35:$BR35</f>
        <v>1375.01</v>
      </c>
      <c r="Y34" s="157">
        <f>'[4]Relatório Empregados II'!$BU35</f>
        <v>0</v>
      </c>
      <c r="Z34" s="167">
        <f>'[4]Relatório Empregados II'!$BW35:$BW35</f>
        <v>0</v>
      </c>
      <c r="AA34" s="168">
        <f>'[4]Relatório Empregados II'!$CA35:$CA35</f>
        <v>0</v>
      </c>
      <c r="AB34" s="168">
        <f>'[4]Relatório Empregados II'!$CD35:$CD35</f>
        <v>209</v>
      </c>
      <c r="AC34" s="168">
        <f>'[4]Relatório Empregados II'!$CG35:$CG35</f>
        <v>0</v>
      </c>
      <c r="AD34" s="168">
        <f>'[4]Relatório Empregados II'!$CJ35</f>
        <v>0</v>
      </c>
      <c r="AE34" s="168">
        <f>'[4]Relatório Empregados II'!$CL35</f>
        <v>0</v>
      </c>
      <c r="AF34" s="168">
        <f>'[4]Relatório Empregados II'!$CN35:$CN35</f>
        <v>0</v>
      </c>
      <c r="AG34" s="168">
        <f>'[4]Relatório Empregados II'!$CQ35</f>
        <v>0</v>
      </c>
      <c r="AH34" s="140">
        <f>'[4]Relatório Empregados II'!$CS35:$CS35</f>
        <v>146.66999999999999</v>
      </c>
      <c r="AI34" s="157">
        <f>'[4]Relatório Empregados II'!$CV35:$CV35</f>
        <v>0</v>
      </c>
      <c r="AJ34" s="140">
        <f>'[4]Relatório Empregados II'!$CY35:$CY35</f>
        <v>509.67964000000001</v>
      </c>
      <c r="AK34" s="157">
        <f>'[4]Relatório Empregados II'!$DB35:$DB35</f>
        <v>509.67964000000001</v>
      </c>
      <c r="AL34" s="140">
        <f>'[4]Relatório Empregados II'!$DE35:$DE35</f>
        <v>0</v>
      </c>
      <c r="AM34" s="140">
        <f>'[4]Relatório Empregados II'!$DH35</f>
        <v>0</v>
      </c>
      <c r="AN34" s="157">
        <f>'[4]Relatório Empregados II'!$DJ35</f>
        <v>509.67964000000001</v>
      </c>
      <c r="AO34" s="140">
        <f>'[4]Relatório Empregados II'!$DL35</f>
        <v>0</v>
      </c>
      <c r="AP34" s="140">
        <f>'[4]Relatório Empregados II'!$DM$3:$DM35</f>
        <v>0</v>
      </c>
      <c r="AQ34" s="157"/>
      <c r="AR34" s="157"/>
      <c r="AS34" s="140">
        <f>'[4]Relatório Empregados II'!$DQ35:$DQ35</f>
        <v>0</v>
      </c>
      <c r="AT34" s="169">
        <f>'[4]Relatório Empregados II'!$DT35</f>
        <v>0</v>
      </c>
      <c r="AU34" s="167">
        <f>'[4]Relatório Empregados II'!$DV35</f>
        <v>0</v>
      </c>
      <c r="AV34" s="167">
        <f>'[4]Relatório Empregados II'!$DX35</f>
        <v>0</v>
      </c>
      <c r="AW34" s="156">
        <f>'[4]Relatório Empregados II'!$DZ35</f>
        <v>0</v>
      </c>
      <c r="AX34" s="156">
        <f>'[4]Relatório Empregados II'!$EB35</f>
        <v>0</v>
      </c>
      <c r="AY34" s="167" t="str">
        <f>'[4]Relatório Empregados II'!$ED35</f>
        <v>SALA ADMINISTRATIVA</v>
      </c>
      <c r="AZ34" s="156">
        <f>'[4]Relatório Empregados II'!$EH35</f>
        <v>0</v>
      </c>
      <c r="BA34" s="156">
        <f>'[4]Relatório Empregados II'!$EJ35</f>
        <v>0</v>
      </c>
    </row>
    <row r="35" spans="1:53">
      <c r="A35" s="170" t="str">
        <f>IFERROR(('[4]Relatório Empregados II'!$A36:$B36),"")</f>
        <v>31/07/2020</v>
      </c>
      <c r="B35" s="142" t="str">
        <f>'[4]Relatório Empregados II'!$D36:$D36</f>
        <v>12955134000900</v>
      </c>
      <c r="C35" s="158" t="str">
        <f>'[4]Relatório Empregados II'!$G36:$G36</f>
        <v>INSTITUTO DIVA ALVES DO BRASIL</v>
      </c>
      <c r="D35" s="161" t="str">
        <f>'[4]Relatório Empregados II'!$J36</f>
        <v>6033075</v>
      </c>
      <c r="E35" s="143" t="str">
        <f>'[4]Relatório Empregados II'!$L36:L36</f>
        <v>UPA 24H PARQUE LAFAIETE - DUQUE DE CAXIAS I</v>
      </c>
      <c r="F35" s="144" t="str">
        <f>'[4]Relatório Empregados II'!$P36:$P36</f>
        <v>0008/2020</v>
      </c>
      <c r="G35" s="173" cm="1">
        <f t="array" ref="G35">'[4]Relatório Empregados II'!$T36:T36</f>
        <v>2020</v>
      </c>
      <c r="H35" s="145" t="str">
        <f>'[4]Relatório Empregados II'!$W36</f>
        <v>07</v>
      </c>
      <c r="I35" s="146">
        <f>'[4]Relatório Empregados II'!$Y36:$Y36</f>
        <v>0</v>
      </c>
      <c r="J35" s="147">
        <f>'[4]Relatório Empregados II'!$AB36:$AB36</f>
        <v>0</v>
      </c>
      <c r="K35" s="162">
        <f>'[4]Relatório Empregados II'!$AE36:$AE36</f>
        <v>0</v>
      </c>
      <c r="L35" s="163" cm="1">
        <f t="array" ref="L35">'[4]Relatório Empregados II'!$AI36:$AI36</f>
        <v>514320</v>
      </c>
      <c r="M35" s="149">
        <f>'[4]Relatório Empregados II'!$AL36:$AL36</f>
        <v>0</v>
      </c>
      <c r="N35" s="150">
        <f>'[4]Relatório Empregados II'!$AP36</f>
        <v>0</v>
      </c>
      <c r="O35" s="163">
        <f>'[4]Relatório Empregados II'!$AR36</f>
        <v>0</v>
      </c>
      <c r="P35" s="151">
        <f>'[4]Relatório Empregados II'!$AT36:$AT36</f>
        <v>0</v>
      </c>
      <c r="Q35" s="152">
        <f>'[4]Relatório Empregados II'!$AX36:$AX36</f>
        <v>180</v>
      </c>
      <c r="R35" s="153">
        <f>'[4]Relatório Empregados II'!$BA36:$BA36</f>
        <v>0</v>
      </c>
      <c r="S35" s="154" t="str">
        <f>'[4]Relatório Empregados II'!$BE36:$BE36</f>
        <v/>
      </c>
      <c r="T35" s="154" t="str">
        <f>'[4]Relatório Empregados II'!$BH36:$BH36</f>
        <v>CLT</v>
      </c>
      <c r="U35" s="148">
        <f>'[4]Relatório Empregados II'!$BK36:$BK36</f>
        <v>0</v>
      </c>
      <c r="V35" s="165">
        <f>'[4]Relatório Empregados II'!$BN36</f>
        <v>0</v>
      </c>
      <c r="W35" s="204">
        <f>'[4]Relatório Empregados II'!$BP36</f>
        <v>0</v>
      </c>
      <c r="X35" s="140">
        <f>'[4]Relatório Empregados II'!$BR36:$BR36</f>
        <v>1238.1099999999999</v>
      </c>
      <c r="Y35" s="157">
        <f>'[4]Relatório Empregados II'!$BU36</f>
        <v>0</v>
      </c>
      <c r="Z35" s="167">
        <f>'[4]Relatório Empregados II'!$BW36:$BW36</f>
        <v>0</v>
      </c>
      <c r="AA35" s="168">
        <f>'[4]Relatório Empregados II'!$CA36:$CA36</f>
        <v>0</v>
      </c>
      <c r="AB35" s="168">
        <f>'[4]Relatório Empregados II'!$CD36:$CD36</f>
        <v>209</v>
      </c>
      <c r="AC35" s="168">
        <f>'[4]Relatório Empregados II'!$CG36:$CG36</f>
        <v>0</v>
      </c>
      <c r="AD35" s="168">
        <f>'[4]Relatório Empregados II'!$CJ36</f>
        <v>0</v>
      </c>
      <c r="AE35" s="168">
        <f>'[4]Relatório Empregados II'!$CL36</f>
        <v>0</v>
      </c>
      <c r="AF35" s="168">
        <f>'[4]Relatório Empregados II'!$CN36:$CN36</f>
        <v>0</v>
      </c>
      <c r="AG35" s="168">
        <f>'[4]Relatório Empregados II'!$CQ36</f>
        <v>0</v>
      </c>
      <c r="AH35" s="140">
        <f>'[4]Relatório Empregados II'!$CS36:$CS36</f>
        <v>144.87</v>
      </c>
      <c r="AI35" s="157">
        <f>'[4]Relatório Empregados II'!$CV36:$CV36</f>
        <v>0</v>
      </c>
      <c r="AJ35" s="140">
        <f>'[4]Relatório Empregados II'!$CY36:$CY36</f>
        <v>503.44965999999999</v>
      </c>
      <c r="AK35" s="157">
        <f>'[4]Relatório Empregados II'!$DB36:$DB36</f>
        <v>503.44965999999999</v>
      </c>
      <c r="AL35" s="140">
        <f>'[4]Relatório Empregados II'!$DE36:$DE36</f>
        <v>0</v>
      </c>
      <c r="AM35" s="140">
        <f>'[4]Relatório Empregados II'!$DH36</f>
        <v>0</v>
      </c>
      <c r="AN35" s="157">
        <f>'[4]Relatório Empregados II'!$DJ36</f>
        <v>503.44965999999999</v>
      </c>
      <c r="AO35" s="140">
        <f>'[4]Relatório Empregados II'!$DL36</f>
        <v>0</v>
      </c>
      <c r="AP35" s="140">
        <f>'[4]Relatório Empregados II'!$DM$3:$DM36</f>
        <v>0</v>
      </c>
      <c r="AQ35" s="157"/>
      <c r="AR35" s="157"/>
      <c r="AS35" s="140">
        <f>'[4]Relatório Empregados II'!$DQ36:$DQ36</f>
        <v>0</v>
      </c>
      <c r="AT35" s="169">
        <f>'[4]Relatório Empregados II'!$DT36</f>
        <v>0</v>
      </c>
      <c r="AU35" s="167">
        <f>'[4]Relatório Empregados II'!$DV36</f>
        <v>0</v>
      </c>
      <c r="AV35" s="167">
        <f>'[4]Relatório Empregados II'!$DX36</f>
        <v>0</v>
      </c>
      <c r="AW35" s="156">
        <f>'[4]Relatório Empregados II'!$DZ36</f>
        <v>0</v>
      </c>
      <c r="AX35" s="156">
        <f>'[4]Relatório Empregados II'!$EB36</f>
        <v>0</v>
      </c>
      <c r="AY35" s="167" t="str">
        <f>'[4]Relatório Empregados II'!$ED36</f>
        <v>HIGIENIZAÇAO</v>
      </c>
      <c r="AZ35" s="156">
        <f>'[4]Relatório Empregados II'!$EH36</f>
        <v>0</v>
      </c>
      <c r="BA35" s="156">
        <f>'[4]Relatório Empregados II'!$EJ36</f>
        <v>0</v>
      </c>
    </row>
    <row r="36" spans="1:53">
      <c r="A36" s="170" t="str">
        <f>IFERROR(('[4]Relatório Empregados II'!$A37:$B37),"")</f>
        <v>31/07/2020</v>
      </c>
      <c r="B36" s="142" t="str">
        <f>'[4]Relatório Empregados II'!$D37:$D37</f>
        <v>12955134000900</v>
      </c>
      <c r="C36" s="158" t="str">
        <f>'[4]Relatório Empregados II'!$G37:$G37</f>
        <v>INSTITUTO DIVA ALVES DO BRASIL</v>
      </c>
      <c r="D36" s="161" t="str">
        <f>'[4]Relatório Empregados II'!$J37</f>
        <v>6033075</v>
      </c>
      <c r="E36" s="143" t="str">
        <f>'[4]Relatório Empregados II'!$L37:L37</f>
        <v>UPA 24H PARQUE LAFAIETE - DUQUE DE CAXIAS I</v>
      </c>
      <c r="F36" s="144" t="str">
        <f>'[4]Relatório Empregados II'!$P37:$P37</f>
        <v>0008/2020</v>
      </c>
      <c r="G36" s="173" cm="1">
        <f t="array" ref="G36">'[4]Relatório Empregados II'!$T37:T37</f>
        <v>2020</v>
      </c>
      <c r="H36" s="145" t="str">
        <f>'[4]Relatório Empregados II'!$W37</f>
        <v>07</v>
      </c>
      <c r="I36" s="146">
        <f>'[4]Relatório Empregados II'!$Y37:$Y37</f>
        <v>0</v>
      </c>
      <c r="J36" s="147">
        <f>'[4]Relatório Empregados II'!$AB37:$AB37</f>
        <v>0</v>
      </c>
      <c r="K36" s="162">
        <f>'[4]Relatório Empregados II'!$AE37:$AE37</f>
        <v>0</v>
      </c>
      <c r="L36" s="163" cm="1">
        <f t="array" ref="L36">'[4]Relatório Empregados II'!$AI37:$AI37</f>
        <v>514320</v>
      </c>
      <c r="M36" s="149">
        <f>'[4]Relatório Empregados II'!$AL37:$AL37</f>
        <v>0</v>
      </c>
      <c r="N36" s="150">
        <f>'[4]Relatório Empregados II'!$AP37</f>
        <v>0</v>
      </c>
      <c r="O36" s="163">
        <f>'[4]Relatório Empregados II'!$AR37</f>
        <v>0</v>
      </c>
      <c r="P36" s="151">
        <f>'[4]Relatório Empregados II'!$AT37:$AT37</f>
        <v>0</v>
      </c>
      <c r="Q36" s="152">
        <f>'[4]Relatório Empregados II'!$AX37:$AX37</f>
        <v>180</v>
      </c>
      <c r="R36" s="153">
        <f>'[4]Relatório Empregados II'!$BA37:$BA37</f>
        <v>0</v>
      </c>
      <c r="S36" s="154" t="str">
        <f>'[4]Relatório Empregados II'!$BE37:$BE37</f>
        <v/>
      </c>
      <c r="T36" s="154" t="str">
        <f>'[4]Relatório Empregados II'!$BH37:$BH37</f>
        <v>CLT</v>
      </c>
      <c r="U36" s="148">
        <f>'[4]Relatório Empregados II'!$BK37:$BK37</f>
        <v>0</v>
      </c>
      <c r="V36" s="165">
        <f>'[4]Relatório Empregados II'!$BN37</f>
        <v>0</v>
      </c>
      <c r="W36" s="204">
        <f>'[4]Relatório Empregados II'!$BP37</f>
        <v>0</v>
      </c>
      <c r="X36" s="140">
        <f>'[4]Relatório Empregados II'!$BR37:$BR37</f>
        <v>1238.1099999999999</v>
      </c>
      <c r="Y36" s="157">
        <f>'[4]Relatório Empregados II'!$BU37</f>
        <v>0</v>
      </c>
      <c r="Z36" s="167">
        <f>'[4]Relatório Empregados II'!$BW37:$BW37</f>
        <v>0</v>
      </c>
      <c r="AA36" s="168">
        <f>'[4]Relatório Empregados II'!$CA37:$CA37</f>
        <v>0</v>
      </c>
      <c r="AB36" s="168">
        <f>'[4]Relatório Empregados II'!$CD37:$CD37</f>
        <v>209</v>
      </c>
      <c r="AC36" s="168">
        <f>'[4]Relatório Empregados II'!$CG37:$CG37</f>
        <v>0</v>
      </c>
      <c r="AD36" s="168">
        <f>'[4]Relatório Empregados II'!$CJ37</f>
        <v>0</v>
      </c>
      <c r="AE36" s="168">
        <f>'[4]Relatório Empregados II'!$CL37</f>
        <v>0</v>
      </c>
      <c r="AF36" s="168">
        <f>'[4]Relatório Empregados II'!$CN37:$CN37</f>
        <v>0</v>
      </c>
      <c r="AG36" s="168">
        <f>'[4]Relatório Empregados II'!$CQ37</f>
        <v>0</v>
      </c>
      <c r="AH36" s="140">
        <f>'[4]Relatório Empregados II'!$CS37:$CS37</f>
        <v>121.9</v>
      </c>
      <c r="AI36" s="157">
        <f>'[4]Relatório Empregados II'!$CV37:$CV37</f>
        <v>0</v>
      </c>
      <c r="AJ36" s="140">
        <f>'[4]Relatório Empregados II'!$CY37:$CY37</f>
        <v>423.62473999999997</v>
      </c>
      <c r="AK36" s="157">
        <f>'[4]Relatório Empregados II'!$DB37:$DB37</f>
        <v>423.62473999999997</v>
      </c>
      <c r="AL36" s="140">
        <f>'[4]Relatório Empregados II'!$DE37:$DE37</f>
        <v>0</v>
      </c>
      <c r="AM36" s="140">
        <f>'[4]Relatório Empregados II'!$DH37</f>
        <v>0</v>
      </c>
      <c r="AN36" s="157">
        <f>'[4]Relatório Empregados II'!$DJ37</f>
        <v>423.62473999999997</v>
      </c>
      <c r="AO36" s="140">
        <f>'[4]Relatório Empregados II'!$DL37</f>
        <v>0</v>
      </c>
      <c r="AP36" s="140">
        <f>'[4]Relatório Empregados II'!$DM$3:$DM37</f>
        <v>0</v>
      </c>
      <c r="AQ36" s="157"/>
      <c r="AR36" s="157"/>
      <c r="AS36" s="140">
        <f>'[4]Relatório Empregados II'!$DQ37:$DQ37</f>
        <v>0</v>
      </c>
      <c r="AT36" s="169">
        <f>'[4]Relatório Empregados II'!$DT37</f>
        <v>0</v>
      </c>
      <c r="AU36" s="167">
        <f>'[4]Relatório Empregados II'!$DV37</f>
        <v>0</v>
      </c>
      <c r="AV36" s="167">
        <f>'[4]Relatório Empregados II'!$DX37</f>
        <v>0</v>
      </c>
      <c r="AW36" s="156">
        <f>'[4]Relatório Empregados II'!$DZ37</f>
        <v>0</v>
      </c>
      <c r="AX36" s="156">
        <f>'[4]Relatório Empregados II'!$EB37</f>
        <v>0</v>
      </c>
      <c r="AY36" s="167" t="str">
        <f>'[4]Relatório Empregados II'!$ED37</f>
        <v>HIGIENIZAÇAO</v>
      </c>
      <c r="AZ36" s="156">
        <f>'[4]Relatório Empregados II'!$EH37</f>
        <v>0</v>
      </c>
      <c r="BA36" s="156">
        <f>'[4]Relatório Empregados II'!$EJ37</f>
        <v>0</v>
      </c>
    </row>
    <row r="37" spans="1:53">
      <c r="A37" s="170" t="str">
        <f>IFERROR(('[4]Relatório Empregados II'!$A38:$B38),"")</f>
        <v>31/07/2020</v>
      </c>
      <c r="B37" s="142" t="str">
        <f>'[4]Relatório Empregados II'!$D38:$D38</f>
        <v>12955134000900</v>
      </c>
      <c r="C37" s="158" t="str">
        <f>'[4]Relatório Empregados II'!$G38:$G38</f>
        <v>INSTITUTO DIVA ALVES DO BRASIL</v>
      </c>
      <c r="D37" s="161" t="str">
        <f>'[4]Relatório Empregados II'!$J38</f>
        <v>6033075</v>
      </c>
      <c r="E37" s="143" t="str">
        <f>'[4]Relatório Empregados II'!$L38:L38</f>
        <v>UPA 24H PARQUE LAFAIETE - DUQUE DE CAXIAS I</v>
      </c>
      <c r="F37" s="144" t="str">
        <f>'[4]Relatório Empregados II'!$P38:$P38</f>
        <v>0008/2020</v>
      </c>
      <c r="G37" s="173" cm="1">
        <f t="array" ref="G37">'[4]Relatório Empregados II'!$T38:T38</f>
        <v>2020</v>
      </c>
      <c r="H37" s="145" t="str">
        <f>'[4]Relatório Empregados II'!$W38</f>
        <v>07</v>
      </c>
      <c r="I37" s="146">
        <f>'[4]Relatório Empregados II'!$Y38:$Y38</f>
        <v>0</v>
      </c>
      <c r="J37" s="147">
        <f>'[4]Relatório Empregados II'!$AB38:$AB38</f>
        <v>0</v>
      </c>
      <c r="K37" s="162">
        <f>'[4]Relatório Empregados II'!$AE38:$AE38</f>
        <v>0</v>
      </c>
      <c r="L37" s="163" cm="1">
        <f t="array" ref="L37">'[4]Relatório Empregados II'!$AI38:$AI38</f>
        <v>514320</v>
      </c>
      <c r="M37" s="149">
        <f>'[4]Relatório Empregados II'!$AL38:$AL38</f>
        <v>0</v>
      </c>
      <c r="N37" s="150">
        <f>'[4]Relatório Empregados II'!$AP38</f>
        <v>0</v>
      </c>
      <c r="O37" s="163">
        <f>'[4]Relatório Empregados II'!$AR38</f>
        <v>0</v>
      </c>
      <c r="P37" s="151">
        <f>'[4]Relatório Empregados II'!$AT38:$AT38</f>
        <v>0</v>
      </c>
      <c r="Q37" s="152">
        <f>'[4]Relatório Empregados II'!$AX38:$AX38</f>
        <v>180</v>
      </c>
      <c r="R37" s="153">
        <f>'[4]Relatório Empregados II'!$BA38:$BA38</f>
        <v>0</v>
      </c>
      <c r="S37" s="154" t="str">
        <f>'[4]Relatório Empregados II'!$BE38:$BE38</f>
        <v/>
      </c>
      <c r="T37" s="154" t="str">
        <f>'[4]Relatório Empregados II'!$BH38:$BH38</f>
        <v>CLT</v>
      </c>
      <c r="U37" s="148">
        <f>'[4]Relatório Empregados II'!$BK38:$BK38</f>
        <v>0</v>
      </c>
      <c r="V37" s="165">
        <f>'[4]Relatório Empregados II'!$BN38</f>
        <v>0</v>
      </c>
      <c r="W37" s="204">
        <f>'[4]Relatório Empregados II'!$BP38</f>
        <v>0</v>
      </c>
      <c r="X37" s="140">
        <f>'[4]Relatório Empregados II'!$BR38:$BR38</f>
        <v>1238.1099999999999</v>
      </c>
      <c r="Y37" s="157">
        <f>'[4]Relatório Empregados II'!$BU38</f>
        <v>0</v>
      </c>
      <c r="Z37" s="167">
        <f>'[4]Relatório Empregados II'!$BW38:$BW38</f>
        <v>0</v>
      </c>
      <c r="AA37" s="168">
        <f>'[4]Relatório Empregados II'!$CA38:$CA38</f>
        <v>0</v>
      </c>
      <c r="AB37" s="168">
        <f>'[4]Relatório Empregados II'!$CD38:$CD38</f>
        <v>153.27000000000001</v>
      </c>
      <c r="AC37" s="168">
        <f>'[4]Relatório Empregados II'!$CG38:$CG38</f>
        <v>0</v>
      </c>
      <c r="AD37" s="168">
        <f>'[4]Relatório Empregados II'!$CJ38</f>
        <v>0</v>
      </c>
      <c r="AE37" s="168">
        <f>'[4]Relatório Empregados II'!$CL38</f>
        <v>0</v>
      </c>
      <c r="AF37" s="168">
        <f>'[4]Relatório Empregados II'!$CN38:$CN38</f>
        <v>0</v>
      </c>
      <c r="AG37" s="168">
        <f>'[4]Relatório Empregados II'!$CQ38</f>
        <v>0</v>
      </c>
      <c r="AH37" s="140">
        <f>'[4]Relatório Empregados II'!$CS38:$CS38</f>
        <v>122.52</v>
      </c>
      <c r="AI37" s="157">
        <f>'[4]Relatório Empregados II'!$CV38:$CV38</f>
        <v>0</v>
      </c>
      <c r="AJ37" s="140">
        <f>'[4]Relatório Empregados II'!$CY38:$CY38</f>
        <v>425.75700000000001</v>
      </c>
      <c r="AK37" s="157">
        <f>'[4]Relatório Empregados II'!$DB38:$DB38</f>
        <v>425.75700000000001</v>
      </c>
      <c r="AL37" s="140">
        <f>'[4]Relatório Empregados II'!$DE38:$DE38</f>
        <v>0</v>
      </c>
      <c r="AM37" s="140">
        <f>'[4]Relatório Empregados II'!$DH38</f>
        <v>0</v>
      </c>
      <c r="AN37" s="157">
        <f>'[4]Relatório Empregados II'!$DJ38</f>
        <v>425.75700000000001</v>
      </c>
      <c r="AO37" s="140">
        <f>'[4]Relatório Empregados II'!$DL38</f>
        <v>0</v>
      </c>
      <c r="AP37" s="140">
        <f>'[4]Relatório Empregados II'!$DM$3:$DM38</f>
        <v>0</v>
      </c>
      <c r="AQ37" s="157"/>
      <c r="AR37" s="157"/>
      <c r="AS37" s="140">
        <f>'[4]Relatório Empregados II'!$DQ38:$DQ38</f>
        <v>0</v>
      </c>
      <c r="AT37" s="169">
        <f>'[4]Relatório Empregados II'!$DT38</f>
        <v>0</v>
      </c>
      <c r="AU37" s="167">
        <f>'[4]Relatório Empregados II'!$DV38</f>
        <v>0</v>
      </c>
      <c r="AV37" s="167">
        <f>'[4]Relatório Empregados II'!$DX38</f>
        <v>0</v>
      </c>
      <c r="AW37" s="156">
        <f>'[4]Relatório Empregados II'!$DZ38</f>
        <v>0</v>
      </c>
      <c r="AX37" s="156">
        <f>'[4]Relatório Empregados II'!$EB38</f>
        <v>0</v>
      </c>
      <c r="AY37" s="167" t="str">
        <f>'[4]Relatório Empregados II'!$ED38</f>
        <v>HIGIENIZAÇAO</v>
      </c>
      <c r="AZ37" s="156">
        <f>'[4]Relatório Empregados II'!$EH38</f>
        <v>0</v>
      </c>
      <c r="BA37" s="156">
        <f>'[4]Relatório Empregados II'!$EJ38</f>
        <v>0</v>
      </c>
    </row>
    <row r="38" spans="1:53">
      <c r="A38" s="170" t="str">
        <f>IFERROR(('[4]Relatório Empregados II'!$A39:$B39),"")</f>
        <v>31/07/2020</v>
      </c>
      <c r="B38" s="142" t="str">
        <f>'[4]Relatório Empregados II'!$D39:$D39</f>
        <v>12955134000900</v>
      </c>
      <c r="C38" s="158" t="str">
        <f>'[4]Relatório Empregados II'!$G39:$G39</f>
        <v>INSTITUTO DIVA ALVES DO BRASIL</v>
      </c>
      <c r="D38" s="161" t="str">
        <f>'[4]Relatório Empregados II'!$J39</f>
        <v>6033075</v>
      </c>
      <c r="E38" s="143" t="str">
        <f>'[4]Relatório Empregados II'!$L39:L39</f>
        <v>UPA 24H PARQUE LAFAIETE - DUQUE DE CAXIAS I</v>
      </c>
      <c r="F38" s="144" t="str">
        <f>'[4]Relatório Empregados II'!$P39:$P39</f>
        <v>0008/2020</v>
      </c>
      <c r="G38" s="173" cm="1">
        <f t="array" ref="G38">'[4]Relatório Empregados II'!$T39:T39</f>
        <v>2020</v>
      </c>
      <c r="H38" s="145" t="str">
        <f>'[4]Relatório Empregados II'!$W39</f>
        <v>07</v>
      </c>
      <c r="I38" s="146">
        <f>'[4]Relatório Empregados II'!$Y39:$Y39</f>
        <v>0</v>
      </c>
      <c r="J38" s="147">
        <f>'[4]Relatório Empregados II'!$AB39:$AB39</f>
        <v>0</v>
      </c>
      <c r="K38" s="162">
        <f>'[4]Relatório Empregados II'!$AE39:$AE39</f>
        <v>0</v>
      </c>
      <c r="L38" s="163" cm="1">
        <f t="array" ref="L38">'[4]Relatório Empregados II'!$AI39:$AI39</f>
        <v>514320</v>
      </c>
      <c r="M38" s="149">
        <f>'[4]Relatório Empregados II'!$AL39:$AL39</f>
        <v>0</v>
      </c>
      <c r="N38" s="150">
        <f>'[4]Relatório Empregados II'!$AP39</f>
        <v>0</v>
      </c>
      <c r="O38" s="163">
        <f>'[4]Relatório Empregados II'!$AR39</f>
        <v>0</v>
      </c>
      <c r="P38" s="151">
        <f>'[4]Relatório Empregados II'!$AT39:$AT39</f>
        <v>0</v>
      </c>
      <c r="Q38" s="152">
        <f>'[4]Relatório Empregados II'!$AX39:$AX39</f>
        <v>180</v>
      </c>
      <c r="R38" s="153">
        <f>'[4]Relatório Empregados II'!$BA39:$BA39</f>
        <v>0</v>
      </c>
      <c r="S38" s="154" t="str">
        <f>'[4]Relatório Empregados II'!$BE39:$BE39</f>
        <v/>
      </c>
      <c r="T38" s="154" t="str">
        <f>'[4]Relatório Empregados II'!$BH39:$BH39</f>
        <v>CLT</v>
      </c>
      <c r="U38" s="148">
        <f>'[4]Relatório Empregados II'!$BK39:$BK39</f>
        <v>0</v>
      </c>
      <c r="V38" s="165">
        <f>'[4]Relatório Empregados II'!$BN39</f>
        <v>0</v>
      </c>
      <c r="W38" s="204">
        <f>'[4]Relatório Empregados II'!$BP39</f>
        <v>0</v>
      </c>
      <c r="X38" s="140">
        <f>'[4]Relatório Empregados II'!$BR39:$BR39</f>
        <v>1238.1099999999999</v>
      </c>
      <c r="Y38" s="157">
        <f>'[4]Relatório Empregados II'!$BU39</f>
        <v>0</v>
      </c>
      <c r="Z38" s="167">
        <f>'[4]Relatório Empregados II'!$BW39:$BW39</f>
        <v>0</v>
      </c>
      <c r="AA38" s="168">
        <f>'[4]Relatório Empregados II'!$CA39:$CA39</f>
        <v>0</v>
      </c>
      <c r="AB38" s="168">
        <f>'[4]Relatório Empregados II'!$CD39:$CD39</f>
        <v>209</v>
      </c>
      <c r="AC38" s="168">
        <f>'[4]Relatório Empregados II'!$CG39:$CG39</f>
        <v>0</v>
      </c>
      <c r="AD38" s="168">
        <f>'[4]Relatório Empregados II'!$CJ39</f>
        <v>0</v>
      </c>
      <c r="AE38" s="168">
        <f>'[4]Relatório Empregados II'!$CL39</f>
        <v>0</v>
      </c>
      <c r="AF38" s="168">
        <f>'[4]Relatório Empregados II'!$CN39:$CN39</f>
        <v>0</v>
      </c>
      <c r="AG38" s="168">
        <f>'[4]Relatório Empregados II'!$CQ39</f>
        <v>0</v>
      </c>
      <c r="AH38" s="140">
        <f>'[4]Relatório Empregados II'!$CS39:$CS39</f>
        <v>145.49</v>
      </c>
      <c r="AI38" s="157">
        <f>'[4]Relatório Empregados II'!$CV39:$CV39</f>
        <v>0</v>
      </c>
      <c r="AJ38" s="140">
        <f>'[4]Relatório Empregados II'!$CY39:$CY39</f>
        <v>505.5847</v>
      </c>
      <c r="AK38" s="157">
        <f>'[4]Relatório Empregados II'!$DB39:$DB39</f>
        <v>505.5847</v>
      </c>
      <c r="AL38" s="140">
        <f>'[4]Relatório Empregados II'!$DE39:$DE39</f>
        <v>0</v>
      </c>
      <c r="AM38" s="140">
        <f>'[4]Relatório Empregados II'!$DH39</f>
        <v>0</v>
      </c>
      <c r="AN38" s="157">
        <f>'[4]Relatório Empregados II'!$DJ39</f>
        <v>505.5847</v>
      </c>
      <c r="AO38" s="140">
        <f>'[4]Relatório Empregados II'!$DL39</f>
        <v>0</v>
      </c>
      <c r="AP38" s="140">
        <f>'[4]Relatório Empregados II'!$DM$3:$DM39</f>
        <v>0</v>
      </c>
      <c r="AQ38" s="157"/>
      <c r="AR38" s="157"/>
      <c r="AS38" s="140">
        <f>'[4]Relatório Empregados II'!$DQ39:$DQ39</f>
        <v>0</v>
      </c>
      <c r="AT38" s="169">
        <f>'[4]Relatório Empregados II'!$DT39</f>
        <v>0</v>
      </c>
      <c r="AU38" s="167">
        <f>'[4]Relatório Empregados II'!$DV39</f>
        <v>0</v>
      </c>
      <c r="AV38" s="167">
        <f>'[4]Relatório Empregados II'!$DX39</f>
        <v>0</v>
      </c>
      <c r="AW38" s="156">
        <f>'[4]Relatório Empregados II'!$DZ39</f>
        <v>0</v>
      </c>
      <c r="AX38" s="156">
        <f>'[4]Relatório Empregados II'!$EB39</f>
        <v>0</v>
      </c>
      <c r="AY38" s="167" t="str">
        <f>'[4]Relatório Empregados II'!$ED39</f>
        <v>HIGIENIZAÇAO</v>
      </c>
      <c r="AZ38" s="156">
        <f>'[4]Relatório Empregados II'!$EH39</f>
        <v>0</v>
      </c>
      <c r="BA38" s="156">
        <f>'[4]Relatório Empregados II'!$EJ39</f>
        <v>0</v>
      </c>
    </row>
    <row r="39" spans="1:53">
      <c r="A39" s="170" t="str">
        <f>IFERROR(('[4]Relatório Empregados II'!$A40:$B40),"")</f>
        <v>31/07/2020</v>
      </c>
      <c r="B39" s="142" t="str">
        <f>'[4]Relatório Empregados II'!$D40:$D40</f>
        <v>12955134000900</v>
      </c>
      <c r="C39" s="158" t="str">
        <f>'[4]Relatório Empregados II'!$G40:$G40</f>
        <v>INSTITUTO DIVA ALVES DO BRASIL</v>
      </c>
      <c r="D39" s="161" t="str">
        <f>'[4]Relatório Empregados II'!$J40</f>
        <v>6033075</v>
      </c>
      <c r="E39" s="143" t="str">
        <f>'[4]Relatório Empregados II'!$L40:L40</f>
        <v>UPA 24H PARQUE LAFAIETE - DUQUE DE CAXIAS I</v>
      </c>
      <c r="F39" s="144" t="str">
        <f>'[4]Relatório Empregados II'!$P40:$P40</f>
        <v>0008/2020</v>
      </c>
      <c r="G39" s="173" cm="1">
        <f t="array" ref="G39">'[4]Relatório Empregados II'!$T40:T40</f>
        <v>2020</v>
      </c>
      <c r="H39" s="145" t="str">
        <f>'[4]Relatório Empregados II'!$W40</f>
        <v>07</v>
      </c>
      <c r="I39" s="146">
        <f>'[4]Relatório Empregados II'!$Y40:$Y40</f>
        <v>0</v>
      </c>
      <c r="J39" s="147">
        <f>'[4]Relatório Empregados II'!$AB40:$AB40</f>
        <v>0</v>
      </c>
      <c r="K39" s="162">
        <f>'[4]Relatório Empregados II'!$AE40:$AE40</f>
        <v>0</v>
      </c>
      <c r="L39" s="163" cm="1">
        <f t="array" ref="L39">'[4]Relatório Empregados II'!$AI40:$AI40</f>
        <v>514320</v>
      </c>
      <c r="M39" s="149">
        <f>'[4]Relatório Empregados II'!$AL40:$AL40</f>
        <v>0</v>
      </c>
      <c r="N39" s="150">
        <f>'[4]Relatório Empregados II'!$AP40</f>
        <v>0</v>
      </c>
      <c r="O39" s="163">
        <f>'[4]Relatório Empregados II'!$AR40</f>
        <v>0</v>
      </c>
      <c r="P39" s="151">
        <f>'[4]Relatório Empregados II'!$AT40:$AT40</f>
        <v>0</v>
      </c>
      <c r="Q39" s="152">
        <f>'[4]Relatório Empregados II'!$AX40:$AX40</f>
        <v>180</v>
      </c>
      <c r="R39" s="153">
        <f>'[4]Relatório Empregados II'!$BA40:$BA40</f>
        <v>0</v>
      </c>
      <c r="S39" s="154" t="str">
        <f>'[4]Relatório Empregados II'!$BE40:$BE40</f>
        <v/>
      </c>
      <c r="T39" s="154" t="str">
        <f>'[4]Relatório Empregados II'!$BH40:$BH40</f>
        <v>CLT</v>
      </c>
      <c r="U39" s="148">
        <f>'[4]Relatório Empregados II'!$BK40:$BK40</f>
        <v>0</v>
      </c>
      <c r="V39" s="165">
        <f>'[4]Relatório Empregados II'!$BN40</f>
        <v>0</v>
      </c>
      <c r="W39" s="204">
        <f>'[4]Relatório Empregados II'!$BP40</f>
        <v>0</v>
      </c>
      <c r="X39" s="140">
        <f>'[4]Relatório Empregados II'!$BR40:$BR40</f>
        <v>1238.1099999999999</v>
      </c>
      <c r="Y39" s="157">
        <f>'[4]Relatório Empregados II'!$BU40</f>
        <v>0</v>
      </c>
      <c r="Z39" s="167">
        <f>'[4]Relatório Empregados II'!$BW40:$BW40</f>
        <v>0</v>
      </c>
      <c r="AA39" s="168">
        <f>'[4]Relatório Empregados II'!$CA40:$CA40</f>
        <v>0</v>
      </c>
      <c r="AB39" s="168">
        <f>'[4]Relatório Empregados II'!$CD40:$CD40</f>
        <v>209</v>
      </c>
      <c r="AC39" s="168">
        <f>'[4]Relatório Empregados II'!$CG40:$CG40</f>
        <v>0</v>
      </c>
      <c r="AD39" s="168">
        <f>'[4]Relatório Empregados II'!$CJ40</f>
        <v>0</v>
      </c>
      <c r="AE39" s="168">
        <f>'[4]Relatório Empregados II'!$CL40</f>
        <v>0</v>
      </c>
      <c r="AF39" s="168">
        <f>'[4]Relatório Empregados II'!$CN40:$CN40</f>
        <v>0</v>
      </c>
      <c r="AG39" s="168">
        <f>'[4]Relatório Empregados II'!$CQ40</f>
        <v>0</v>
      </c>
      <c r="AH39" s="140">
        <f>'[4]Relatório Empregados II'!$CS40:$CS40</f>
        <v>121.9</v>
      </c>
      <c r="AI39" s="157">
        <f>'[4]Relatório Empregados II'!$CV40:$CV40</f>
        <v>0</v>
      </c>
      <c r="AJ39" s="140">
        <f>'[4]Relatório Empregados II'!$CY40:$CY40</f>
        <v>423.62473999999997</v>
      </c>
      <c r="AK39" s="157">
        <f>'[4]Relatório Empregados II'!$DB40:$DB40</f>
        <v>423.62473999999997</v>
      </c>
      <c r="AL39" s="140">
        <f>'[4]Relatório Empregados II'!$DE40:$DE40</f>
        <v>0</v>
      </c>
      <c r="AM39" s="140">
        <f>'[4]Relatório Empregados II'!$DH40</f>
        <v>0</v>
      </c>
      <c r="AN39" s="157">
        <f>'[4]Relatório Empregados II'!$DJ40</f>
        <v>423.62473999999997</v>
      </c>
      <c r="AO39" s="140">
        <f>'[4]Relatório Empregados II'!$DL40</f>
        <v>0</v>
      </c>
      <c r="AP39" s="140">
        <f>'[4]Relatório Empregados II'!$DM$3:$DM40</f>
        <v>0</v>
      </c>
      <c r="AQ39" s="157"/>
      <c r="AR39" s="157"/>
      <c r="AS39" s="140">
        <f>'[4]Relatório Empregados II'!$DQ40:$DQ40</f>
        <v>0</v>
      </c>
      <c r="AT39" s="169">
        <f>'[4]Relatório Empregados II'!$DT40</f>
        <v>0</v>
      </c>
      <c r="AU39" s="167">
        <f>'[4]Relatório Empregados II'!$DV40</f>
        <v>0</v>
      </c>
      <c r="AV39" s="167">
        <f>'[4]Relatório Empregados II'!$DX40</f>
        <v>0</v>
      </c>
      <c r="AW39" s="156">
        <f>'[4]Relatório Empregados II'!$DZ40</f>
        <v>0</v>
      </c>
      <c r="AX39" s="156">
        <f>'[4]Relatório Empregados II'!$EB40</f>
        <v>0</v>
      </c>
      <c r="AY39" s="167" t="str">
        <f>'[4]Relatório Empregados II'!$ED40</f>
        <v>HIGIENIZAÇAO</v>
      </c>
      <c r="AZ39" s="156">
        <f>'[4]Relatório Empregados II'!$EH40</f>
        <v>0</v>
      </c>
      <c r="BA39" s="156">
        <f>'[4]Relatório Empregados II'!$EJ40</f>
        <v>0</v>
      </c>
    </row>
    <row r="40" spans="1:53">
      <c r="A40" s="170" t="str">
        <f>IFERROR(('[4]Relatório Empregados II'!$A41:$B41),"")</f>
        <v>31/07/2020</v>
      </c>
      <c r="B40" s="142" t="str">
        <f>'[4]Relatório Empregados II'!$D41:$D41</f>
        <v>12955134000900</v>
      </c>
      <c r="C40" s="158" t="str">
        <f>'[4]Relatório Empregados II'!$G41:$G41</f>
        <v>INSTITUTO DIVA ALVES DO BRASIL</v>
      </c>
      <c r="D40" s="161" t="str">
        <f>'[4]Relatório Empregados II'!$J41</f>
        <v>6033075</v>
      </c>
      <c r="E40" s="143" t="str">
        <f>'[4]Relatório Empregados II'!$L41:L41</f>
        <v>UPA 24H PARQUE LAFAIETE - DUQUE DE CAXIAS I</v>
      </c>
      <c r="F40" s="144" t="str">
        <f>'[4]Relatório Empregados II'!$P41:$P41</f>
        <v>0008/2020</v>
      </c>
      <c r="G40" s="173" cm="1">
        <f t="array" ref="G40">'[4]Relatório Empregados II'!$T41:T41</f>
        <v>2020</v>
      </c>
      <c r="H40" s="145" t="str">
        <f>'[4]Relatório Empregados II'!$W41</f>
        <v>07</v>
      </c>
      <c r="I40" s="146">
        <f>'[4]Relatório Empregados II'!$Y41:$Y41</f>
        <v>0</v>
      </c>
      <c r="J40" s="147">
        <f>'[4]Relatório Empregados II'!$AB41:$AB41</f>
        <v>0</v>
      </c>
      <c r="K40" s="162">
        <f>'[4]Relatório Empregados II'!$AE41:$AE41</f>
        <v>0</v>
      </c>
      <c r="L40" s="163" cm="1">
        <f t="array" ref="L40">'[4]Relatório Empregados II'!$AI41:$AI41</f>
        <v>322205</v>
      </c>
      <c r="M40" s="149">
        <f>'[4]Relatório Empregados II'!$AL41:$AL41</f>
        <v>0</v>
      </c>
      <c r="N40" s="150">
        <f>'[4]Relatório Empregados II'!$AP41</f>
        <v>0</v>
      </c>
      <c r="O40" s="163">
        <f>'[4]Relatório Empregados II'!$AR41</f>
        <v>0</v>
      </c>
      <c r="P40" s="151">
        <f>'[4]Relatório Empregados II'!$AT41:$AT41</f>
        <v>0</v>
      </c>
      <c r="Q40" s="152">
        <f>'[4]Relatório Empregados II'!$AX41:$AX41</f>
        <v>180</v>
      </c>
      <c r="R40" s="153">
        <f>'[4]Relatório Empregados II'!$BA41:$BA41</f>
        <v>0</v>
      </c>
      <c r="S40" s="154">
        <f>'[4]Relatório Empregados II'!$BE41:$BE41</f>
        <v>44017</v>
      </c>
      <c r="T40" s="154" t="str">
        <f>'[4]Relatório Empregados II'!$BH41:$BH41</f>
        <v>CLT</v>
      </c>
      <c r="U40" s="148">
        <f>'[4]Relatório Empregados II'!$BK41:$BK41</f>
        <v>0</v>
      </c>
      <c r="V40" s="165">
        <f>'[4]Relatório Empregados II'!$BN41</f>
        <v>0</v>
      </c>
      <c r="W40" s="204">
        <f>'[4]Relatório Empregados II'!$BP41</f>
        <v>0</v>
      </c>
      <c r="X40" s="140">
        <f>'[4]Relatório Empregados II'!$BR41:$BR41</f>
        <v>1665.93</v>
      </c>
      <c r="Y40" s="157">
        <f>'[4]Relatório Empregados II'!$BU41</f>
        <v>0</v>
      </c>
      <c r="Z40" s="167">
        <f>'[4]Relatório Empregados II'!$BW41:$BW41</f>
        <v>0</v>
      </c>
      <c r="AA40" s="168">
        <f>'[4]Relatório Empregados II'!$CA41:$CA41</f>
        <v>648.16999999999996</v>
      </c>
      <c r="AB40" s="168">
        <f>'[4]Relatório Empregados II'!$CD41:$CD41</f>
        <v>0</v>
      </c>
      <c r="AC40" s="168">
        <f>'[4]Relatório Empregados II'!$CG41:$CG41</f>
        <v>0</v>
      </c>
      <c r="AD40" s="168">
        <f>'[4]Relatório Empregados II'!$CJ41</f>
        <v>0</v>
      </c>
      <c r="AE40" s="168">
        <f>'[4]Relatório Empregados II'!$CL41</f>
        <v>0</v>
      </c>
      <c r="AF40" s="168">
        <f>'[4]Relatório Empregados II'!$CN41:$CN41</f>
        <v>0</v>
      </c>
      <c r="AG40" s="168">
        <f>'[4]Relatório Empregados II'!$CQ41</f>
        <v>0</v>
      </c>
      <c r="AH40" s="140">
        <f>'[4]Relatório Empregados II'!$CS41:$CS41</f>
        <v>12.7</v>
      </c>
      <c r="AI40" s="157">
        <f>'[4]Relatório Empregados II'!$CV41:$CV41</f>
        <v>0</v>
      </c>
      <c r="AJ40" s="140">
        <f>'[4]Relatório Empregados II'!$CY41:$CY41</f>
        <v>1073.6526799999999</v>
      </c>
      <c r="AK40" s="157">
        <f>'[4]Relatório Empregados II'!$DB41:$DB41</f>
        <v>1073.6526799999999</v>
      </c>
      <c r="AL40" s="140">
        <f>'[4]Relatório Empregados II'!$DE41:$DE41</f>
        <v>0</v>
      </c>
      <c r="AM40" s="140">
        <f>'[4]Relatório Empregados II'!$DH41</f>
        <v>0</v>
      </c>
      <c r="AN40" s="157">
        <f>'[4]Relatório Empregados II'!$DJ41</f>
        <v>1073.6526799999999</v>
      </c>
      <c r="AO40" s="140">
        <f>'[4]Relatório Empregados II'!$DL41</f>
        <v>0</v>
      </c>
      <c r="AP40" s="140">
        <f>'[4]Relatório Empregados II'!$DM$3:$DM41</f>
        <v>0</v>
      </c>
      <c r="AQ40" s="157"/>
      <c r="AR40" s="157"/>
      <c r="AS40" s="140">
        <f>'[4]Relatório Empregados II'!$DQ41:$DQ41</f>
        <v>2590.21</v>
      </c>
      <c r="AT40" s="169">
        <f>'[4]Relatório Empregados II'!$DT41</f>
        <v>0</v>
      </c>
      <c r="AU40" s="167">
        <f>'[4]Relatório Empregados II'!$DV41</f>
        <v>0</v>
      </c>
      <c r="AV40" s="167">
        <f>'[4]Relatório Empregados II'!$DX41</f>
        <v>0</v>
      </c>
      <c r="AW40" s="156">
        <f>'[4]Relatório Empregados II'!$DZ41</f>
        <v>0</v>
      </c>
      <c r="AX40" s="156">
        <f>'[4]Relatório Empregados II'!$EB41</f>
        <v>0</v>
      </c>
      <c r="AY40" s="167" t="str">
        <f>'[4]Relatório Empregados II'!$ED41</f>
        <v>SALA DE OBSERVAÇAO</v>
      </c>
      <c r="AZ40" s="156">
        <f>'[4]Relatório Empregados II'!$EH41</f>
        <v>0</v>
      </c>
      <c r="BA40" s="156">
        <f>'[4]Relatório Empregados II'!$EJ41</f>
        <v>0</v>
      </c>
    </row>
    <row r="41" spans="1:53">
      <c r="A41" s="170" t="str">
        <f>IFERROR(('[4]Relatório Empregados II'!$A42:$B42),"")</f>
        <v>31/07/2020</v>
      </c>
      <c r="B41" s="142" t="str">
        <f>'[4]Relatório Empregados II'!$D42:$D42</f>
        <v>12955134000900</v>
      </c>
      <c r="C41" s="158" t="str">
        <f>'[4]Relatório Empregados II'!$G42:$G42</f>
        <v>INSTITUTO DIVA ALVES DO BRASIL</v>
      </c>
      <c r="D41" s="161" t="str">
        <f>'[4]Relatório Empregados II'!$J42</f>
        <v>6033075</v>
      </c>
      <c r="E41" s="143" t="str">
        <f>'[4]Relatório Empregados II'!$L42:L42</f>
        <v>UPA 24H PARQUE LAFAIETE - DUQUE DE CAXIAS I</v>
      </c>
      <c r="F41" s="144" t="str">
        <f>'[4]Relatório Empregados II'!$P42:$P42</f>
        <v>0008/2020</v>
      </c>
      <c r="G41" s="173" cm="1">
        <f t="array" ref="G41">'[4]Relatório Empregados II'!$T42:T42</f>
        <v>2020</v>
      </c>
      <c r="H41" s="145" t="str">
        <f>'[4]Relatório Empregados II'!$W42</f>
        <v>07</v>
      </c>
      <c r="I41" s="146">
        <f>'[4]Relatório Empregados II'!$Y42:$Y42</f>
        <v>0</v>
      </c>
      <c r="J41" s="147">
        <f>'[4]Relatório Empregados II'!$AB42:$AB42</f>
        <v>0</v>
      </c>
      <c r="K41" s="162">
        <f>'[4]Relatório Empregados II'!$AE42:$AE42</f>
        <v>0</v>
      </c>
      <c r="L41" s="163" cm="1">
        <f t="array" ref="L41">'[4]Relatório Empregados II'!$AI42:$AI42</f>
        <v>515110</v>
      </c>
      <c r="M41" s="149">
        <f>'[4]Relatório Empregados II'!$AL42:$AL42</f>
        <v>0</v>
      </c>
      <c r="N41" s="150">
        <f>'[4]Relatório Empregados II'!$AP42</f>
        <v>0</v>
      </c>
      <c r="O41" s="163">
        <f>'[4]Relatório Empregados II'!$AR42</f>
        <v>0</v>
      </c>
      <c r="P41" s="151">
        <f>'[4]Relatório Empregados II'!$AT42:$AT42</f>
        <v>0</v>
      </c>
      <c r="Q41" s="152">
        <f>'[4]Relatório Empregados II'!$AX42:$AX42</f>
        <v>180</v>
      </c>
      <c r="R41" s="153">
        <f>'[4]Relatório Empregados II'!$BA42:$BA42</f>
        <v>0</v>
      </c>
      <c r="S41" s="154" t="str">
        <f>'[4]Relatório Empregados II'!$BE42:$BE42</f>
        <v/>
      </c>
      <c r="T41" s="154" t="str">
        <f>'[4]Relatório Empregados II'!$BH42:$BH42</f>
        <v>CLT</v>
      </c>
      <c r="U41" s="148">
        <f>'[4]Relatório Empregados II'!$BK42:$BK42</f>
        <v>0</v>
      </c>
      <c r="V41" s="165">
        <f>'[4]Relatório Empregados II'!$BN42</f>
        <v>0</v>
      </c>
      <c r="W41" s="204">
        <f>'[4]Relatório Empregados II'!$BP42</f>
        <v>0</v>
      </c>
      <c r="X41" s="140">
        <f>'[4]Relatório Empregados II'!$BR42:$BR42</f>
        <v>1283.73</v>
      </c>
      <c r="Y41" s="157">
        <f>'[4]Relatório Empregados II'!$BU42</f>
        <v>0</v>
      </c>
      <c r="Z41" s="167">
        <f>'[4]Relatório Empregados II'!$BW42:$BW42</f>
        <v>0</v>
      </c>
      <c r="AA41" s="168">
        <f>'[4]Relatório Empregados II'!$CA42:$CA42</f>
        <v>0</v>
      </c>
      <c r="AB41" s="168">
        <f>'[4]Relatório Empregados II'!$CD42:$CD42</f>
        <v>209</v>
      </c>
      <c r="AC41" s="168">
        <f>'[4]Relatório Empregados II'!$CG42:$CG42</f>
        <v>0</v>
      </c>
      <c r="AD41" s="168">
        <f>'[4]Relatório Empregados II'!$CJ42</f>
        <v>0</v>
      </c>
      <c r="AE41" s="168">
        <f>'[4]Relatório Empregados II'!$CL42</f>
        <v>0</v>
      </c>
      <c r="AF41" s="168">
        <f>'[4]Relatório Empregados II'!$CN42:$CN42</f>
        <v>0</v>
      </c>
      <c r="AG41" s="168">
        <f>'[4]Relatório Empregados II'!$CQ42</f>
        <v>0</v>
      </c>
      <c r="AH41" s="140">
        <f>'[4]Relatório Empregados II'!$CS42:$CS42</f>
        <v>185.19</v>
      </c>
      <c r="AI41" s="157">
        <f>'[4]Relatório Empregados II'!$CV42:$CV42</f>
        <v>0</v>
      </c>
      <c r="AJ41" s="140">
        <f>'[4]Relatório Empregados II'!$CY42:$CY42</f>
        <v>643.55610000000001</v>
      </c>
      <c r="AK41" s="157">
        <f>'[4]Relatório Empregados II'!$DB42:$DB42</f>
        <v>643.55610000000001</v>
      </c>
      <c r="AL41" s="140">
        <f>'[4]Relatório Empregados II'!$DE42:$DE42</f>
        <v>0</v>
      </c>
      <c r="AM41" s="140">
        <f>'[4]Relatório Empregados II'!$DH42</f>
        <v>0</v>
      </c>
      <c r="AN41" s="157">
        <f>'[4]Relatório Empregados II'!$DJ42</f>
        <v>643.55610000000001</v>
      </c>
      <c r="AO41" s="140">
        <f>'[4]Relatório Empregados II'!$DL42</f>
        <v>0</v>
      </c>
      <c r="AP41" s="140">
        <f>'[4]Relatório Empregados II'!$DM$3:$DM42</f>
        <v>0</v>
      </c>
      <c r="AQ41" s="157"/>
      <c r="AR41" s="157"/>
      <c r="AS41" s="140">
        <f>'[4]Relatório Empregados II'!$DQ42:$DQ42</f>
        <v>0</v>
      </c>
      <c r="AT41" s="169">
        <f>'[4]Relatório Empregados II'!$DT42</f>
        <v>0</v>
      </c>
      <c r="AU41" s="167">
        <f>'[4]Relatório Empregados II'!$DV42</f>
        <v>0</v>
      </c>
      <c r="AV41" s="167">
        <f>'[4]Relatório Empregados II'!$DX42</f>
        <v>0</v>
      </c>
      <c r="AW41" s="156">
        <f>'[4]Relatório Empregados II'!$DZ42</f>
        <v>0</v>
      </c>
      <c r="AX41" s="156">
        <f>'[4]Relatório Empregados II'!$EB42</f>
        <v>0</v>
      </c>
      <c r="AY41" s="167" t="str">
        <f>'[4]Relatório Empregados II'!$ED42</f>
        <v>ACOLHIMENTO</v>
      </c>
      <c r="AZ41" s="156">
        <f>'[4]Relatório Empregados II'!$EH42</f>
        <v>0</v>
      </c>
      <c r="BA41" s="156">
        <f>'[4]Relatório Empregados II'!$EJ42</f>
        <v>0</v>
      </c>
    </row>
    <row r="42" spans="1:53">
      <c r="A42" s="170" t="str">
        <f>IFERROR(('[4]Relatório Empregados II'!$A43:$B43),"")</f>
        <v>31/07/2020</v>
      </c>
      <c r="B42" s="142" t="str">
        <f>'[4]Relatório Empregados II'!$D43:$D43</f>
        <v>12955134000900</v>
      </c>
      <c r="C42" s="158" t="str">
        <f>'[4]Relatório Empregados II'!$G43:$G43</f>
        <v>INSTITUTO DIVA ALVES DO BRASIL</v>
      </c>
      <c r="D42" s="161" t="str">
        <f>'[4]Relatório Empregados II'!$J43</f>
        <v>6033075</v>
      </c>
      <c r="E42" s="143" t="str">
        <f>'[4]Relatório Empregados II'!$L43:L43</f>
        <v>UPA 24H PARQUE LAFAIETE - DUQUE DE CAXIAS I</v>
      </c>
      <c r="F42" s="144" t="str">
        <f>'[4]Relatório Empregados II'!$P43:$P43</f>
        <v>0008/2020</v>
      </c>
      <c r="G42" s="173" cm="1">
        <f t="array" ref="G42">'[4]Relatório Empregados II'!$T43:T43</f>
        <v>2020</v>
      </c>
      <c r="H42" s="145" t="str">
        <f>'[4]Relatório Empregados II'!$W43</f>
        <v>07</v>
      </c>
      <c r="I42" s="146">
        <f>'[4]Relatório Empregados II'!$Y43:$Y43</f>
        <v>0</v>
      </c>
      <c r="J42" s="147">
        <f>'[4]Relatório Empregados II'!$AB43:$AB43</f>
        <v>0</v>
      </c>
      <c r="K42" s="162">
        <f>'[4]Relatório Empregados II'!$AE43:$AE43</f>
        <v>0</v>
      </c>
      <c r="L42" s="163" cm="1">
        <f t="array" ref="L42">'[4]Relatório Empregados II'!$AI43:$AI43</f>
        <v>223505</v>
      </c>
      <c r="M42" s="149">
        <f>'[4]Relatório Empregados II'!$AL43:$AL43</f>
        <v>0</v>
      </c>
      <c r="N42" s="150">
        <f>'[4]Relatório Empregados II'!$AP43</f>
        <v>0</v>
      </c>
      <c r="O42" s="163">
        <f>'[4]Relatório Empregados II'!$AR43</f>
        <v>0</v>
      </c>
      <c r="P42" s="151">
        <f>'[4]Relatório Empregados II'!$AT43:$AT43</f>
        <v>0</v>
      </c>
      <c r="Q42" s="152">
        <f>'[4]Relatório Empregados II'!$AX43:$AX43</f>
        <v>180</v>
      </c>
      <c r="R42" s="153">
        <f>'[4]Relatório Empregados II'!$BA43:$BA43</f>
        <v>0</v>
      </c>
      <c r="S42" s="154" t="str">
        <f>'[4]Relatório Empregados II'!$BE43:$BE43</f>
        <v/>
      </c>
      <c r="T42" s="154" t="str">
        <f>'[4]Relatório Empregados II'!$BH43:$BH43</f>
        <v>CLT</v>
      </c>
      <c r="U42" s="148">
        <f>'[4]Relatório Empregados II'!$BK43:$BK43</f>
        <v>0</v>
      </c>
      <c r="V42" s="165">
        <f>'[4]Relatório Empregados II'!$BN43</f>
        <v>0</v>
      </c>
      <c r="W42" s="204">
        <f>'[4]Relatório Empregados II'!$BP43</f>
        <v>0</v>
      </c>
      <c r="X42" s="140">
        <f>'[4]Relatório Empregados II'!$BR43:$BR43</f>
        <v>3158.96</v>
      </c>
      <c r="Y42" s="157">
        <f>'[4]Relatório Empregados II'!$BU43</f>
        <v>0</v>
      </c>
      <c r="Z42" s="167">
        <f>'[4]Relatório Empregados II'!$BW43:$BW43</f>
        <v>0</v>
      </c>
      <c r="AA42" s="168">
        <f>'[4]Relatório Empregados II'!$CA43:$CA43</f>
        <v>0</v>
      </c>
      <c r="AB42" s="168">
        <f>'[4]Relatório Empregados II'!$CD43:$CD43</f>
        <v>209</v>
      </c>
      <c r="AC42" s="168">
        <f>'[4]Relatório Empregados II'!$CG43:$CG43</f>
        <v>0</v>
      </c>
      <c r="AD42" s="168">
        <f>'[4]Relatório Empregados II'!$CJ43</f>
        <v>0</v>
      </c>
      <c r="AE42" s="168">
        <f>'[4]Relatório Empregados II'!$CL43</f>
        <v>0</v>
      </c>
      <c r="AF42" s="168">
        <f>'[4]Relatório Empregados II'!$CN43:$CN43</f>
        <v>0</v>
      </c>
      <c r="AG42" s="168">
        <f>'[4]Relatório Empregados II'!$CQ43</f>
        <v>0</v>
      </c>
      <c r="AH42" s="140">
        <f>'[4]Relatório Empregados II'!$CS43:$CS43</f>
        <v>312.58999999999997</v>
      </c>
      <c r="AI42" s="157">
        <f>'[4]Relatório Empregados II'!$CV43:$CV43</f>
        <v>0</v>
      </c>
      <c r="AJ42" s="140">
        <f>'[4]Relatório Empregados II'!$CY43:$CY43</f>
        <v>1086.2627600000001</v>
      </c>
      <c r="AK42" s="157">
        <f>'[4]Relatório Empregados II'!$DB43:$DB43</f>
        <v>1086.2627600000001</v>
      </c>
      <c r="AL42" s="140">
        <f>'[4]Relatório Empregados II'!$DE43:$DE43</f>
        <v>0</v>
      </c>
      <c r="AM42" s="140">
        <f>'[4]Relatório Empregados II'!$DH43</f>
        <v>0</v>
      </c>
      <c r="AN42" s="157">
        <f>'[4]Relatório Empregados II'!$DJ43</f>
        <v>1086.2627600000001</v>
      </c>
      <c r="AO42" s="140">
        <f>'[4]Relatório Empregados II'!$DL43</f>
        <v>0</v>
      </c>
      <c r="AP42" s="140">
        <f>'[4]Relatório Empregados II'!$DM$3:$DM43</f>
        <v>0</v>
      </c>
      <c r="AQ42" s="157"/>
      <c r="AR42" s="157"/>
      <c r="AS42" s="140">
        <f>'[4]Relatório Empregados II'!$DQ43:$DQ43</f>
        <v>0</v>
      </c>
      <c r="AT42" s="169">
        <f>'[4]Relatório Empregados II'!$DT43</f>
        <v>0</v>
      </c>
      <c r="AU42" s="167">
        <f>'[4]Relatório Empregados II'!$DV43</f>
        <v>0</v>
      </c>
      <c r="AV42" s="167">
        <f>'[4]Relatório Empregados II'!$DX43</f>
        <v>0</v>
      </c>
      <c r="AW42" s="156">
        <f>'[4]Relatório Empregados II'!$DZ43</f>
        <v>0</v>
      </c>
      <c r="AX42" s="156">
        <f>'[4]Relatório Empregados II'!$EB43</f>
        <v>0</v>
      </c>
      <c r="AY42" s="167" t="str">
        <f>'[4]Relatório Empregados II'!$ED43</f>
        <v>SALA DE OBSERVAÇAO</v>
      </c>
      <c r="AZ42" s="156">
        <f>'[4]Relatório Empregados II'!$EH43</f>
        <v>0</v>
      </c>
      <c r="BA42" s="156">
        <f>'[4]Relatório Empregados II'!$EJ43</f>
        <v>0</v>
      </c>
    </row>
    <row r="43" spans="1:53">
      <c r="A43" s="170" t="str">
        <f>IFERROR(('[4]Relatório Empregados II'!$A44:$B44),"")</f>
        <v>31/07/2020</v>
      </c>
      <c r="B43" s="142" t="str">
        <f>'[4]Relatório Empregados II'!$D44:$D44</f>
        <v>12955134000900</v>
      </c>
      <c r="C43" s="158" t="str">
        <f>'[4]Relatório Empregados II'!$G44:$G44</f>
        <v>INSTITUTO DIVA ALVES DO BRASIL</v>
      </c>
      <c r="D43" s="161" t="str">
        <f>'[4]Relatório Empregados II'!$J44</f>
        <v>6033075</v>
      </c>
      <c r="E43" s="143" t="str">
        <f>'[4]Relatório Empregados II'!$L44:L44</f>
        <v>UPA 24H PARQUE LAFAIETE - DUQUE DE CAXIAS I</v>
      </c>
      <c r="F43" s="144" t="str">
        <f>'[4]Relatório Empregados II'!$P44:$P44</f>
        <v>0008/2020</v>
      </c>
      <c r="G43" s="173" cm="1">
        <f t="array" ref="G43">'[4]Relatório Empregados II'!$T44:T44</f>
        <v>2020</v>
      </c>
      <c r="H43" s="145" t="str">
        <f>'[4]Relatório Empregados II'!$W44</f>
        <v>07</v>
      </c>
      <c r="I43" s="146">
        <f>'[4]Relatório Empregados II'!$Y44:$Y44</f>
        <v>0</v>
      </c>
      <c r="J43" s="147">
        <f>'[4]Relatório Empregados II'!$AB44:$AB44</f>
        <v>0</v>
      </c>
      <c r="K43" s="162">
        <f>'[4]Relatório Empregados II'!$AE44:$AE44</f>
        <v>0</v>
      </c>
      <c r="L43" s="163" cm="1">
        <f t="array" ref="L43">'[4]Relatório Empregados II'!$AI44:$AI44</f>
        <v>322205</v>
      </c>
      <c r="M43" s="149">
        <f>'[4]Relatório Empregados II'!$AL44:$AL44</f>
        <v>0</v>
      </c>
      <c r="N43" s="150">
        <f>'[4]Relatório Empregados II'!$AP44</f>
        <v>0</v>
      </c>
      <c r="O43" s="163">
        <f>'[4]Relatório Empregados II'!$AR44</f>
        <v>0</v>
      </c>
      <c r="P43" s="151">
        <f>'[4]Relatório Empregados II'!$AT44:$AT44</f>
        <v>0</v>
      </c>
      <c r="Q43" s="152">
        <f>'[4]Relatório Empregados II'!$AX44:$AX44</f>
        <v>180</v>
      </c>
      <c r="R43" s="153">
        <f>'[4]Relatório Empregados II'!$BA44:$BA44</f>
        <v>0</v>
      </c>
      <c r="S43" s="154" t="str">
        <f>'[4]Relatório Empregados II'!$BE44:$BE44</f>
        <v/>
      </c>
      <c r="T43" s="154" t="str">
        <f>'[4]Relatório Empregados II'!$BH44:$BH44</f>
        <v>CLT</v>
      </c>
      <c r="U43" s="148">
        <f>'[4]Relatório Empregados II'!$BK44:$BK44</f>
        <v>0</v>
      </c>
      <c r="V43" s="165">
        <f>'[4]Relatório Empregados II'!$BN44</f>
        <v>0</v>
      </c>
      <c r="W43" s="204">
        <f>'[4]Relatório Empregados II'!$BP44</f>
        <v>0</v>
      </c>
      <c r="X43" s="140">
        <f>'[4]Relatório Empregados II'!$BR44:$BR44</f>
        <v>1665.93</v>
      </c>
      <c r="Y43" s="157">
        <f>'[4]Relatório Empregados II'!$BU44</f>
        <v>0</v>
      </c>
      <c r="Z43" s="167">
        <f>'[4]Relatório Empregados II'!$BW44:$BW44</f>
        <v>0</v>
      </c>
      <c r="AA43" s="168">
        <f>'[4]Relatório Empregados II'!$CA44:$CA44</f>
        <v>0</v>
      </c>
      <c r="AB43" s="168">
        <f>'[4]Relatório Empregados II'!$CD44:$CD44</f>
        <v>0</v>
      </c>
      <c r="AC43" s="168">
        <f>'[4]Relatório Empregados II'!$CG44:$CG44</f>
        <v>0</v>
      </c>
      <c r="AD43" s="168">
        <f>'[4]Relatório Empregados II'!$CJ44</f>
        <v>0</v>
      </c>
      <c r="AE43" s="168">
        <f>'[4]Relatório Empregados II'!$CL44</f>
        <v>0</v>
      </c>
      <c r="AF43" s="168">
        <f>'[4]Relatório Empregados II'!$CN44:$CN44</f>
        <v>0</v>
      </c>
      <c r="AG43" s="168">
        <f>'[4]Relatório Empregados II'!$CQ44</f>
        <v>0</v>
      </c>
      <c r="AH43" s="140">
        <f>'[4]Relatório Empregados II'!$CS44:$CS44</f>
        <v>0</v>
      </c>
      <c r="AI43" s="157">
        <f>'[4]Relatório Empregados II'!$CV44:$CV44</f>
        <v>0</v>
      </c>
      <c r="AJ43" s="140">
        <f>'[4]Relatório Empregados II'!$CY44:$CY44</f>
        <v>521.23054000000002</v>
      </c>
      <c r="AK43" s="157">
        <f>'[4]Relatório Empregados II'!$DB44:$DB44</f>
        <v>521.23054000000002</v>
      </c>
      <c r="AL43" s="140">
        <f>'[4]Relatório Empregados II'!$DE44:$DE44</f>
        <v>0</v>
      </c>
      <c r="AM43" s="140">
        <f>'[4]Relatório Empregados II'!$DH44</f>
        <v>0</v>
      </c>
      <c r="AN43" s="157">
        <f>'[4]Relatório Empregados II'!$DJ44</f>
        <v>521.23054000000002</v>
      </c>
      <c r="AO43" s="140">
        <f>'[4]Relatório Empregados II'!$DL44</f>
        <v>0</v>
      </c>
      <c r="AP43" s="140">
        <f>'[4]Relatório Empregados II'!$DM$3:$DM44</f>
        <v>0</v>
      </c>
      <c r="AQ43" s="157"/>
      <c r="AR43" s="157"/>
      <c r="AS43" s="140">
        <f>'[4]Relatório Empregados II'!$DQ44:$DQ44</f>
        <v>0</v>
      </c>
      <c r="AT43" s="169">
        <f>'[4]Relatório Empregados II'!$DT44</f>
        <v>0</v>
      </c>
      <c r="AU43" s="167">
        <f>'[4]Relatório Empregados II'!$DV44</f>
        <v>0</v>
      </c>
      <c r="AV43" s="167">
        <f>'[4]Relatório Empregados II'!$DX44</f>
        <v>0</v>
      </c>
      <c r="AW43" s="156">
        <f>'[4]Relatório Empregados II'!$DZ44</f>
        <v>0</v>
      </c>
      <c r="AX43" s="156">
        <f>'[4]Relatório Empregados II'!$EB44</f>
        <v>0</v>
      </c>
      <c r="AY43" s="167" t="str">
        <f>'[4]Relatório Empregados II'!$ED44</f>
        <v>SALA DE OBSERVAÇAO</v>
      </c>
      <c r="AZ43" s="156">
        <f>'[4]Relatório Empregados II'!$EH44</f>
        <v>0</v>
      </c>
      <c r="BA43" s="156">
        <f>'[4]Relatório Empregados II'!$EJ44</f>
        <v>0</v>
      </c>
    </row>
    <row r="44" spans="1:53">
      <c r="A44" s="170" t="str">
        <f>IFERROR(('[4]Relatório Empregados II'!$A45:$B45),"")</f>
        <v>31/07/2020</v>
      </c>
      <c r="B44" s="142" t="str">
        <f>'[4]Relatório Empregados II'!$D45:$D45</f>
        <v>12955134000900</v>
      </c>
      <c r="C44" s="158" t="str">
        <f>'[4]Relatório Empregados II'!$G45:$G45</f>
        <v>INSTITUTO DIVA ALVES DO BRASIL</v>
      </c>
      <c r="D44" s="161" t="str">
        <f>'[4]Relatório Empregados II'!$J45</f>
        <v>6033075</v>
      </c>
      <c r="E44" s="143" t="str">
        <f>'[4]Relatório Empregados II'!$L45:L45</f>
        <v>UPA 24H PARQUE LAFAIETE - DUQUE DE CAXIAS I</v>
      </c>
      <c r="F44" s="144" t="str">
        <f>'[4]Relatório Empregados II'!$P45:$P45</f>
        <v>0008/2020</v>
      </c>
      <c r="G44" s="173" cm="1">
        <f t="array" ref="G44">'[4]Relatório Empregados II'!$T45:T45</f>
        <v>2020</v>
      </c>
      <c r="H44" s="145" t="str">
        <f>'[4]Relatório Empregados II'!$W45</f>
        <v>07</v>
      </c>
      <c r="I44" s="146">
        <f>'[4]Relatório Empregados II'!$Y45:$Y45</f>
        <v>0</v>
      </c>
      <c r="J44" s="147">
        <f>'[4]Relatório Empregados II'!$AB45:$AB45</f>
        <v>0</v>
      </c>
      <c r="K44" s="162">
        <f>'[4]Relatório Empregados II'!$AE45:$AE45</f>
        <v>0</v>
      </c>
      <c r="L44" s="163" cm="1">
        <f t="array" ref="L44">'[4]Relatório Empregados II'!$AI45:$AI45</f>
        <v>322205</v>
      </c>
      <c r="M44" s="149">
        <f>'[4]Relatório Empregados II'!$AL45:$AL45</f>
        <v>0</v>
      </c>
      <c r="N44" s="150">
        <f>'[4]Relatório Empregados II'!$AP45</f>
        <v>0</v>
      </c>
      <c r="O44" s="163">
        <f>'[4]Relatório Empregados II'!$AR45</f>
        <v>0</v>
      </c>
      <c r="P44" s="151">
        <f>'[4]Relatório Empregados II'!$AT45:$AT45</f>
        <v>0</v>
      </c>
      <c r="Q44" s="152">
        <f>'[4]Relatório Empregados II'!$AX45:$AX45</f>
        <v>180</v>
      </c>
      <c r="R44" s="153">
        <f>'[4]Relatório Empregados II'!$BA45:$BA45</f>
        <v>0</v>
      </c>
      <c r="S44" s="154" t="str">
        <f>'[4]Relatório Empregados II'!$BE45:$BE45</f>
        <v/>
      </c>
      <c r="T44" s="154" t="str">
        <f>'[4]Relatório Empregados II'!$BH45:$BH45</f>
        <v>CLT</v>
      </c>
      <c r="U44" s="148">
        <f>'[4]Relatório Empregados II'!$BK45:$BK45</f>
        <v>0</v>
      </c>
      <c r="V44" s="165">
        <f>'[4]Relatório Empregados II'!$BN45</f>
        <v>0</v>
      </c>
      <c r="W44" s="204">
        <f>'[4]Relatório Empregados II'!$BP45</f>
        <v>0</v>
      </c>
      <c r="X44" s="140">
        <f>'[4]Relatório Empregados II'!$BR45:$BR45</f>
        <v>1665.93</v>
      </c>
      <c r="Y44" s="157">
        <f>'[4]Relatório Empregados II'!$BU45</f>
        <v>0</v>
      </c>
      <c r="Z44" s="167">
        <f>'[4]Relatório Empregados II'!$BW45:$BW45</f>
        <v>0</v>
      </c>
      <c r="AA44" s="168">
        <f>'[4]Relatório Empregados II'!$CA45:$CA45</f>
        <v>746.35</v>
      </c>
      <c r="AB44" s="168">
        <f>'[4]Relatório Empregados II'!$CD45:$CD45</f>
        <v>0</v>
      </c>
      <c r="AC44" s="168">
        <f>'[4]Relatório Empregados II'!$CG45:$CG45</f>
        <v>0</v>
      </c>
      <c r="AD44" s="168">
        <f>'[4]Relatório Empregados II'!$CJ45</f>
        <v>0</v>
      </c>
      <c r="AE44" s="168">
        <f>'[4]Relatório Empregados II'!$CL45</f>
        <v>0</v>
      </c>
      <c r="AF44" s="168">
        <f>'[4]Relatório Empregados II'!$CN45:$CN45</f>
        <v>0</v>
      </c>
      <c r="AG44" s="168">
        <f>'[4]Relatório Empregados II'!$CQ45</f>
        <v>0</v>
      </c>
      <c r="AH44" s="140">
        <f>'[4]Relatório Empregados II'!$CS45:$CS45</f>
        <v>304.01</v>
      </c>
      <c r="AI44" s="157">
        <f>'[4]Relatório Empregados II'!$CV45:$CV45</f>
        <v>0</v>
      </c>
      <c r="AJ44" s="140">
        <f>'[4]Relatório Empregados II'!$CY45:$CY45</f>
        <v>1056.4500399999999</v>
      </c>
      <c r="AK44" s="157">
        <f>'[4]Relatório Empregados II'!$DB45:$DB45</f>
        <v>1056.4500399999999</v>
      </c>
      <c r="AL44" s="140">
        <f>'[4]Relatório Empregados II'!$DE45:$DE45</f>
        <v>0</v>
      </c>
      <c r="AM44" s="140">
        <f>'[4]Relatório Empregados II'!$DH45</f>
        <v>0</v>
      </c>
      <c r="AN44" s="157">
        <f>'[4]Relatório Empregados II'!$DJ45</f>
        <v>1056.4500399999999</v>
      </c>
      <c r="AO44" s="140">
        <f>'[4]Relatório Empregados II'!$DL45</f>
        <v>0</v>
      </c>
      <c r="AP44" s="140">
        <f>'[4]Relatório Empregados II'!$DM$3:$DM45</f>
        <v>0</v>
      </c>
      <c r="AQ44" s="157"/>
      <c r="AR44" s="157"/>
      <c r="AS44" s="140">
        <f>'[4]Relatório Empregados II'!$DQ45:$DQ45</f>
        <v>2985.39</v>
      </c>
      <c r="AT44" s="169">
        <f>'[4]Relatório Empregados II'!$DT45</f>
        <v>0</v>
      </c>
      <c r="AU44" s="167">
        <f>'[4]Relatório Empregados II'!$DV45</f>
        <v>0</v>
      </c>
      <c r="AV44" s="167">
        <f>'[4]Relatório Empregados II'!$DX45</f>
        <v>0</v>
      </c>
      <c r="AW44" s="156">
        <f>'[4]Relatório Empregados II'!$DZ45</f>
        <v>0</v>
      </c>
      <c r="AX44" s="156">
        <f>'[4]Relatório Empregados II'!$EB45</f>
        <v>0</v>
      </c>
      <c r="AY44" s="167" t="str">
        <f>'[4]Relatório Empregados II'!$ED45</f>
        <v xml:space="preserve">SALA CME </v>
      </c>
      <c r="AZ44" s="156">
        <f>'[4]Relatório Empregados II'!$EH45</f>
        <v>0</v>
      </c>
      <c r="BA44" s="156">
        <f>'[4]Relatório Empregados II'!$EJ45</f>
        <v>0</v>
      </c>
    </row>
    <row r="45" spans="1:53">
      <c r="A45" s="170" t="str">
        <f>IFERROR(('[4]Relatório Empregados II'!$A46:$B46),"")</f>
        <v>31/07/2020</v>
      </c>
      <c r="B45" s="142" t="str">
        <f>'[4]Relatório Empregados II'!$D46:$D46</f>
        <v>12955134000900</v>
      </c>
      <c r="C45" s="158" t="str">
        <f>'[4]Relatório Empregados II'!$G46:$G46</f>
        <v>INSTITUTO DIVA ALVES DO BRASIL</v>
      </c>
      <c r="D45" s="161" t="str">
        <f>'[4]Relatório Empregados II'!$J46</f>
        <v>6033075</v>
      </c>
      <c r="E45" s="143" t="str">
        <f>'[4]Relatório Empregados II'!$L46:L46</f>
        <v>UPA 24H PARQUE LAFAIETE - DUQUE DE CAXIAS I</v>
      </c>
      <c r="F45" s="144" t="str">
        <f>'[4]Relatório Empregados II'!$P46:$P46</f>
        <v>0008/2020</v>
      </c>
      <c r="G45" s="173" cm="1">
        <f t="array" ref="G45">'[4]Relatório Empregados II'!$T46:T46</f>
        <v>2020</v>
      </c>
      <c r="H45" s="145" t="str">
        <f>'[4]Relatório Empregados II'!$W46</f>
        <v>07</v>
      </c>
      <c r="I45" s="146">
        <f>'[4]Relatório Empregados II'!$Y46:$Y46</f>
        <v>0</v>
      </c>
      <c r="J45" s="147">
        <f>'[4]Relatório Empregados II'!$AB46:$AB46</f>
        <v>0</v>
      </c>
      <c r="K45" s="162">
        <f>'[4]Relatório Empregados II'!$AE46:$AE46</f>
        <v>0</v>
      </c>
      <c r="L45" s="163" cm="1">
        <f t="array" ref="L45">'[4]Relatório Empregados II'!$AI46:$AI46</f>
        <v>322205</v>
      </c>
      <c r="M45" s="149">
        <f>'[4]Relatório Empregados II'!$AL46:$AL46</f>
        <v>0</v>
      </c>
      <c r="N45" s="150">
        <f>'[4]Relatório Empregados II'!$AP46</f>
        <v>0</v>
      </c>
      <c r="O45" s="163">
        <f>'[4]Relatório Empregados II'!$AR46</f>
        <v>0</v>
      </c>
      <c r="P45" s="151">
        <f>'[4]Relatório Empregados II'!$AT46:$AT46</f>
        <v>0</v>
      </c>
      <c r="Q45" s="152">
        <f>'[4]Relatório Empregados II'!$AX46:$AX46</f>
        <v>180</v>
      </c>
      <c r="R45" s="153">
        <f>'[4]Relatório Empregados II'!$BA46:$BA46</f>
        <v>0</v>
      </c>
      <c r="S45" s="154" t="str">
        <f>'[4]Relatório Empregados II'!$BE46:$BE46</f>
        <v/>
      </c>
      <c r="T45" s="154" t="str">
        <f>'[4]Relatório Empregados II'!$BH46:$BH46</f>
        <v>CLT</v>
      </c>
      <c r="U45" s="148">
        <f>'[4]Relatório Empregados II'!$BK46:$BK46</f>
        <v>0</v>
      </c>
      <c r="V45" s="165">
        <f>'[4]Relatório Empregados II'!$BN46</f>
        <v>0</v>
      </c>
      <c r="W45" s="204">
        <f>'[4]Relatório Empregados II'!$BP46</f>
        <v>0</v>
      </c>
      <c r="X45" s="140">
        <f>'[4]Relatório Empregados II'!$BR46:$BR46</f>
        <v>1665.93</v>
      </c>
      <c r="Y45" s="157">
        <f>'[4]Relatório Empregados II'!$BU46</f>
        <v>0</v>
      </c>
      <c r="Z45" s="167">
        <f>'[4]Relatório Empregados II'!$BW46:$BW46</f>
        <v>0</v>
      </c>
      <c r="AA45" s="168">
        <f>'[4]Relatório Empregados II'!$CA46:$CA46</f>
        <v>0</v>
      </c>
      <c r="AB45" s="168">
        <f>'[4]Relatório Empregados II'!$CD46:$CD46</f>
        <v>181.13</v>
      </c>
      <c r="AC45" s="168">
        <f>'[4]Relatório Empregados II'!$CG46:$CG46</f>
        <v>0</v>
      </c>
      <c r="AD45" s="168">
        <f>'[4]Relatório Empregados II'!$CJ46</f>
        <v>0</v>
      </c>
      <c r="AE45" s="168">
        <f>'[4]Relatório Empregados II'!$CL46</f>
        <v>0</v>
      </c>
      <c r="AF45" s="168">
        <f>'[4]Relatório Empregados II'!$CN46:$CN46</f>
        <v>0</v>
      </c>
      <c r="AG45" s="168">
        <f>'[4]Relatório Empregados II'!$CQ46</f>
        <v>0</v>
      </c>
      <c r="AH45" s="140">
        <f>'[4]Relatório Empregados II'!$CS46:$CS46</f>
        <v>245.4</v>
      </c>
      <c r="AI45" s="157">
        <f>'[4]Relatório Empregados II'!$CV46:$CV46</f>
        <v>0</v>
      </c>
      <c r="AJ45" s="140">
        <f>'[4]Relatório Empregados II'!$CY46:$CY46</f>
        <v>914.54772000000003</v>
      </c>
      <c r="AK45" s="157">
        <f>'[4]Relatório Empregados II'!$DB46:$DB46</f>
        <v>914.54772000000003</v>
      </c>
      <c r="AL45" s="140">
        <f>'[4]Relatório Empregados II'!$DE46:$DE46</f>
        <v>0</v>
      </c>
      <c r="AM45" s="140">
        <f>'[4]Relatório Empregados II'!$DH46</f>
        <v>0</v>
      </c>
      <c r="AN45" s="157">
        <f>'[4]Relatório Empregados II'!$DJ46</f>
        <v>914.54772000000003</v>
      </c>
      <c r="AO45" s="140">
        <f>'[4]Relatório Empregados II'!$DL46</f>
        <v>0</v>
      </c>
      <c r="AP45" s="140">
        <f>'[4]Relatório Empregados II'!$DM$3:$DM46</f>
        <v>0</v>
      </c>
      <c r="AQ45" s="157"/>
      <c r="AR45" s="157"/>
      <c r="AS45" s="140">
        <f>'[4]Relatório Empregados II'!$DQ46:$DQ46</f>
        <v>0</v>
      </c>
      <c r="AT45" s="169">
        <f>'[4]Relatório Empregados II'!$DT46</f>
        <v>0</v>
      </c>
      <c r="AU45" s="167">
        <f>'[4]Relatório Empregados II'!$DV46</f>
        <v>0</v>
      </c>
      <c r="AV45" s="167">
        <f>'[4]Relatório Empregados II'!$DX46</f>
        <v>0</v>
      </c>
      <c r="AW45" s="156">
        <f>'[4]Relatório Empregados II'!$DZ46</f>
        <v>0</v>
      </c>
      <c r="AX45" s="156">
        <f>'[4]Relatório Empregados II'!$EB46</f>
        <v>0</v>
      </c>
      <c r="AY45" s="167" t="str">
        <f>'[4]Relatório Empregados II'!$ED46</f>
        <v>SALA DE OBSERVAÇÃO PEDIATRICA</v>
      </c>
      <c r="AZ45" s="156">
        <f>'[4]Relatório Empregados II'!$EH46</f>
        <v>0</v>
      </c>
      <c r="BA45" s="156">
        <f>'[4]Relatório Empregados II'!$EJ46</f>
        <v>0</v>
      </c>
    </row>
    <row r="46" spans="1:53">
      <c r="A46" s="170" t="str">
        <f>IFERROR(('[4]Relatório Empregados II'!$A47:$B47),"")</f>
        <v>31/07/2020</v>
      </c>
      <c r="B46" s="142" t="str">
        <f>'[4]Relatório Empregados II'!$D47:$D47</f>
        <v>12955134000900</v>
      </c>
      <c r="C46" s="158" t="str">
        <f>'[4]Relatório Empregados II'!$G47:$G47</f>
        <v>INSTITUTO DIVA ALVES DO BRASIL</v>
      </c>
      <c r="D46" s="161" t="str">
        <f>'[4]Relatório Empregados II'!$J47</f>
        <v>6033075</v>
      </c>
      <c r="E46" s="143" t="str">
        <f>'[4]Relatório Empregados II'!$L47:L47</f>
        <v>UPA 24H PARQUE LAFAIETE - DUQUE DE CAXIAS I</v>
      </c>
      <c r="F46" s="144" t="str">
        <f>'[4]Relatório Empregados II'!$P47:$P47</f>
        <v>0008/2020</v>
      </c>
      <c r="G46" s="173" cm="1">
        <f t="array" ref="G46">'[4]Relatório Empregados II'!$T47:T47</f>
        <v>2020</v>
      </c>
      <c r="H46" s="145" t="str">
        <f>'[4]Relatório Empregados II'!$W47</f>
        <v>07</v>
      </c>
      <c r="I46" s="146">
        <f>'[4]Relatório Empregados II'!$Y47:$Y47</f>
        <v>0</v>
      </c>
      <c r="J46" s="147">
        <f>'[4]Relatório Empregados II'!$AB47:$AB47</f>
        <v>0</v>
      </c>
      <c r="K46" s="162">
        <f>'[4]Relatório Empregados II'!$AE47:$AE47</f>
        <v>0</v>
      </c>
      <c r="L46" s="163" cm="1">
        <f t="array" ref="L46">'[4]Relatório Empregados II'!$AI47:$AI47</f>
        <v>422105</v>
      </c>
      <c r="M46" s="149">
        <f>'[4]Relatório Empregados II'!$AL47:$AL47</f>
        <v>0</v>
      </c>
      <c r="N46" s="150">
        <f>'[4]Relatório Empregados II'!$AP47</f>
        <v>0</v>
      </c>
      <c r="O46" s="163">
        <f>'[4]Relatório Empregados II'!$AR47</f>
        <v>0</v>
      </c>
      <c r="P46" s="151">
        <f>'[4]Relatório Empregados II'!$AT47:$AT47</f>
        <v>0</v>
      </c>
      <c r="Q46" s="152">
        <f>'[4]Relatório Empregados II'!$AX47:$AX47</f>
        <v>180</v>
      </c>
      <c r="R46" s="153">
        <f>'[4]Relatório Empregados II'!$BA47:$BA47</f>
        <v>0</v>
      </c>
      <c r="S46" s="154" t="str">
        <f>'[4]Relatório Empregados II'!$BE47:$BE47</f>
        <v/>
      </c>
      <c r="T46" s="154" t="str">
        <f>'[4]Relatório Empregados II'!$BH47:$BH47</f>
        <v>CLT</v>
      </c>
      <c r="U46" s="148">
        <f>'[4]Relatório Empregados II'!$BK47:$BK47</f>
        <v>0</v>
      </c>
      <c r="V46" s="165">
        <f>'[4]Relatório Empregados II'!$BN47</f>
        <v>0</v>
      </c>
      <c r="W46" s="204">
        <f>'[4]Relatório Empregados II'!$BP47</f>
        <v>0</v>
      </c>
      <c r="X46" s="140">
        <f>'[4]Relatório Empregados II'!$BR47:$BR47</f>
        <v>1375.01</v>
      </c>
      <c r="Y46" s="157">
        <f>'[4]Relatório Empregados II'!$BU47</f>
        <v>0</v>
      </c>
      <c r="Z46" s="167">
        <f>'[4]Relatório Empregados II'!$BW47:$BW47</f>
        <v>0</v>
      </c>
      <c r="AA46" s="168">
        <f>'[4]Relatório Empregados II'!$CA47:$CA47</f>
        <v>0</v>
      </c>
      <c r="AB46" s="168">
        <f>'[4]Relatório Empregados II'!$CD47:$CD47</f>
        <v>209</v>
      </c>
      <c r="AC46" s="168">
        <f>'[4]Relatório Empregados II'!$CG47:$CG47</f>
        <v>0</v>
      </c>
      <c r="AD46" s="168">
        <f>'[4]Relatório Empregados II'!$CJ47</f>
        <v>0</v>
      </c>
      <c r="AE46" s="168">
        <f>'[4]Relatório Empregados II'!$CL47</f>
        <v>0</v>
      </c>
      <c r="AF46" s="168">
        <f>'[4]Relatório Empregados II'!$CN47:$CN47</f>
        <v>0</v>
      </c>
      <c r="AG46" s="168">
        <f>'[4]Relatório Empregados II'!$CQ47</f>
        <v>0</v>
      </c>
      <c r="AH46" s="140">
        <f>'[4]Relatório Empregados II'!$CS47:$CS47</f>
        <v>135.58000000000001</v>
      </c>
      <c r="AI46" s="157">
        <f>'[4]Relatório Empregados II'!$CV47:$CV47</f>
        <v>0</v>
      </c>
      <c r="AJ46" s="140">
        <f>'[4]Relatório Empregados II'!$CY47:$CY47</f>
        <v>495.16525999999999</v>
      </c>
      <c r="AK46" s="157">
        <f>'[4]Relatório Empregados II'!$DB47:$DB47</f>
        <v>495.16525999999999</v>
      </c>
      <c r="AL46" s="140">
        <f>'[4]Relatório Empregados II'!$DE47:$DE47</f>
        <v>0</v>
      </c>
      <c r="AM46" s="140">
        <f>'[4]Relatório Empregados II'!$DH47</f>
        <v>0</v>
      </c>
      <c r="AN46" s="157">
        <f>'[4]Relatório Empregados II'!$DJ47</f>
        <v>495.16525999999999</v>
      </c>
      <c r="AO46" s="140">
        <f>'[4]Relatório Empregados II'!$DL47</f>
        <v>0</v>
      </c>
      <c r="AP46" s="140">
        <f>'[4]Relatório Empregados II'!$DM$3:$DM47</f>
        <v>0</v>
      </c>
      <c r="AQ46" s="157"/>
      <c r="AR46" s="157"/>
      <c r="AS46" s="140">
        <f>'[4]Relatório Empregados II'!$DQ47:$DQ47</f>
        <v>0</v>
      </c>
      <c r="AT46" s="169">
        <f>'[4]Relatório Empregados II'!$DT47</f>
        <v>0</v>
      </c>
      <c r="AU46" s="167">
        <f>'[4]Relatório Empregados II'!$DV47</f>
        <v>0</v>
      </c>
      <c r="AV46" s="167">
        <f>'[4]Relatório Empregados II'!$DX47</f>
        <v>0</v>
      </c>
      <c r="AW46" s="156">
        <f>'[4]Relatório Empregados II'!$DZ47</f>
        <v>0</v>
      </c>
      <c r="AX46" s="156">
        <f>'[4]Relatório Empregados II'!$EB47</f>
        <v>0</v>
      </c>
      <c r="AY46" s="167" t="str">
        <f>'[4]Relatório Empregados II'!$ED47</f>
        <v>RECEPÇÃO</v>
      </c>
      <c r="AZ46" s="156">
        <f>'[4]Relatório Empregados II'!$EH47</f>
        <v>0</v>
      </c>
      <c r="BA46" s="156">
        <f>'[4]Relatório Empregados II'!$EJ47</f>
        <v>0</v>
      </c>
    </row>
    <row r="47" spans="1:53">
      <c r="A47" s="170" t="str">
        <f>IFERROR(('[4]Relatório Empregados II'!$A48:$B48),"")</f>
        <v>31/07/2020</v>
      </c>
      <c r="B47" s="142" t="str">
        <f>'[4]Relatório Empregados II'!$D48:$D48</f>
        <v>12955134000900</v>
      </c>
      <c r="C47" s="158" t="str">
        <f>'[4]Relatório Empregados II'!$G48:$G48</f>
        <v>INSTITUTO DIVA ALVES DO BRASIL</v>
      </c>
      <c r="D47" s="161" t="str">
        <f>'[4]Relatório Empregados II'!$J48</f>
        <v>6033075</v>
      </c>
      <c r="E47" s="143" t="str">
        <f>'[4]Relatório Empregados II'!$L48:L48</f>
        <v>UPA 24H PARQUE LAFAIETE - DUQUE DE CAXIAS I</v>
      </c>
      <c r="F47" s="144" t="str">
        <f>'[4]Relatório Empregados II'!$P48:$P48</f>
        <v>0008/2020</v>
      </c>
      <c r="G47" s="173" cm="1">
        <f t="array" ref="G47">'[4]Relatório Empregados II'!$T48:T48</f>
        <v>2020</v>
      </c>
      <c r="H47" s="145" t="str">
        <f>'[4]Relatório Empregados II'!$W48</f>
        <v>07</v>
      </c>
      <c r="I47" s="146">
        <f>'[4]Relatório Empregados II'!$Y48:$Y48</f>
        <v>0</v>
      </c>
      <c r="J47" s="147">
        <f>'[4]Relatório Empregados II'!$AB48:$AB48</f>
        <v>0</v>
      </c>
      <c r="K47" s="162">
        <f>'[4]Relatório Empregados II'!$AE48:$AE48</f>
        <v>0</v>
      </c>
      <c r="L47" s="163" cm="1">
        <f t="array" ref="L47">'[4]Relatório Empregados II'!$AI48:$AI48</f>
        <v>322205</v>
      </c>
      <c r="M47" s="149">
        <f>'[4]Relatório Empregados II'!$AL48:$AL48</f>
        <v>0</v>
      </c>
      <c r="N47" s="150">
        <f>'[4]Relatório Empregados II'!$AP48</f>
        <v>0</v>
      </c>
      <c r="O47" s="163">
        <f>'[4]Relatório Empregados II'!$AR48</f>
        <v>0</v>
      </c>
      <c r="P47" s="151">
        <f>'[4]Relatório Empregados II'!$AT48:$AT48</f>
        <v>0</v>
      </c>
      <c r="Q47" s="152">
        <f>'[4]Relatório Empregados II'!$AX48:$AX48</f>
        <v>180</v>
      </c>
      <c r="R47" s="153">
        <f>'[4]Relatório Empregados II'!$BA48:$BA48</f>
        <v>0</v>
      </c>
      <c r="S47" s="154" t="str">
        <f>'[4]Relatório Empregados II'!$BE48:$BE48</f>
        <v/>
      </c>
      <c r="T47" s="154" t="str">
        <f>'[4]Relatório Empregados II'!$BH48:$BH48</f>
        <v>CLT</v>
      </c>
      <c r="U47" s="148">
        <f>'[4]Relatório Empregados II'!$BK48:$BK48</f>
        <v>0</v>
      </c>
      <c r="V47" s="165">
        <f>'[4]Relatório Empregados II'!$BN48</f>
        <v>0</v>
      </c>
      <c r="W47" s="204">
        <f>'[4]Relatório Empregados II'!$BP48</f>
        <v>0</v>
      </c>
      <c r="X47" s="140">
        <f>'[4]Relatório Empregados II'!$BR48:$BR48</f>
        <v>1665.93</v>
      </c>
      <c r="Y47" s="157">
        <f>'[4]Relatório Empregados II'!$BU48</f>
        <v>0</v>
      </c>
      <c r="Z47" s="167">
        <f>'[4]Relatório Empregados II'!$BW48:$BW48</f>
        <v>0</v>
      </c>
      <c r="AA47" s="168">
        <f>'[4]Relatório Empregados II'!$CA48:$CA48</f>
        <v>0</v>
      </c>
      <c r="AB47" s="168">
        <f>'[4]Relatório Empregados II'!$CD48:$CD48</f>
        <v>209</v>
      </c>
      <c r="AC47" s="168">
        <f>'[4]Relatório Empregados II'!$CG48:$CG48</f>
        <v>0</v>
      </c>
      <c r="AD47" s="168">
        <f>'[4]Relatório Empregados II'!$CJ48</f>
        <v>0</v>
      </c>
      <c r="AE47" s="168">
        <f>'[4]Relatório Empregados II'!$CL48</f>
        <v>0</v>
      </c>
      <c r="AF47" s="168">
        <f>'[4]Relatório Empregados II'!$CN48:$CN48</f>
        <v>0</v>
      </c>
      <c r="AG47" s="168">
        <f>'[4]Relatório Empregados II'!$CQ48</f>
        <v>0</v>
      </c>
      <c r="AH47" s="140">
        <f>'[4]Relatório Empregados II'!$CS48:$CS48</f>
        <v>213.74</v>
      </c>
      <c r="AI47" s="157">
        <f>'[4]Relatório Empregados II'!$CV48:$CV48</f>
        <v>0</v>
      </c>
      <c r="AJ47" s="140">
        <f>'[4]Relatório Empregados II'!$CY48:$CY48</f>
        <v>742.75761999999997</v>
      </c>
      <c r="AK47" s="157">
        <f>'[4]Relatório Empregados II'!$DB48:$DB48</f>
        <v>742.75761999999997</v>
      </c>
      <c r="AL47" s="140">
        <f>'[4]Relatório Empregados II'!$DE48:$DE48</f>
        <v>0</v>
      </c>
      <c r="AM47" s="140">
        <f>'[4]Relatório Empregados II'!$DH48</f>
        <v>0</v>
      </c>
      <c r="AN47" s="157">
        <f>'[4]Relatório Empregados II'!$DJ48</f>
        <v>742.75761999999997</v>
      </c>
      <c r="AO47" s="140">
        <f>'[4]Relatório Empregados II'!$DL48</f>
        <v>0</v>
      </c>
      <c r="AP47" s="140">
        <f>'[4]Relatório Empregados II'!$DM$3:$DM48</f>
        <v>0</v>
      </c>
      <c r="AQ47" s="157"/>
      <c r="AR47" s="157"/>
      <c r="AS47" s="140">
        <f>'[4]Relatório Empregados II'!$DQ48:$DQ48</f>
        <v>0</v>
      </c>
      <c r="AT47" s="169">
        <f>'[4]Relatório Empregados II'!$DT48</f>
        <v>0</v>
      </c>
      <c r="AU47" s="167">
        <f>'[4]Relatório Empregados II'!$DV48</f>
        <v>0</v>
      </c>
      <c r="AV47" s="167">
        <f>'[4]Relatório Empregados II'!$DX48</f>
        <v>0</v>
      </c>
      <c r="AW47" s="156">
        <f>'[4]Relatório Empregados II'!$DZ48</f>
        <v>0</v>
      </c>
      <c r="AX47" s="156">
        <f>'[4]Relatório Empregados II'!$EB48</f>
        <v>0</v>
      </c>
      <c r="AY47" s="167" t="str">
        <f>'[4]Relatório Empregados II'!$ED48</f>
        <v>SALA DE OBSERVAÇAO</v>
      </c>
      <c r="AZ47" s="156">
        <f>'[4]Relatório Empregados II'!$EH48</f>
        <v>0</v>
      </c>
      <c r="BA47" s="156">
        <f>'[4]Relatório Empregados II'!$EJ48</f>
        <v>0</v>
      </c>
    </row>
    <row r="48" spans="1:53">
      <c r="A48" s="170" t="str">
        <f>IFERROR(('[4]Relatório Empregados II'!$A49:$B49),"")</f>
        <v>31/07/2020</v>
      </c>
      <c r="B48" s="142" t="str">
        <f>'[4]Relatório Empregados II'!$D49:$D49</f>
        <v>12955134000900</v>
      </c>
      <c r="C48" s="158" t="str">
        <f>'[4]Relatório Empregados II'!$G49:$G49</f>
        <v>INSTITUTO DIVA ALVES DO BRASIL</v>
      </c>
      <c r="D48" s="161" t="str">
        <f>'[4]Relatório Empregados II'!$J49</f>
        <v>6033075</v>
      </c>
      <c r="E48" s="143" t="str">
        <f>'[4]Relatório Empregados II'!$L49:L49</f>
        <v>UPA 24H PARQUE LAFAIETE - DUQUE DE CAXIAS I</v>
      </c>
      <c r="F48" s="144" t="str">
        <f>'[4]Relatório Empregados II'!$P49:$P49</f>
        <v>0008/2020</v>
      </c>
      <c r="G48" s="173" cm="1">
        <f t="array" ref="G48">'[4]Relatório Empregados II'!$T49:T49</f>
        <v>2020</v>
      </c>
      <c r="H48" s="145" t="str">
        <f>'[4]Relatório Empregados II'!$W49</f>
        <v>07</v>
      </c>
      <c r="I48" s="146">
        <f>'[4]Relatório Empregados II'!$Y49:$Y49</f>
        <v>0</v>
      </c>
      <c r="J48" s="147">
        <f>'[4]Relatório Empregados II'!$AB49:$AB49</f>
        <v>0</v>
      </c>
      <c r="K48" s="162">
        <f>'[4]Relatório Empregados II'!$AE49:$AE49</f>
        <v>0</v>
      </c>
      <c r="L48" s="163" cm="1">
        <f t="array" ref="L48">'[4]Relatório Empregados II'!$AI49:$AI49</f>
        <v>411030</v>
      </c>
      <c r="M48" s="149">
        <f>'[4]Relatório Empregados II'!$AL49:$AL49</f>
        <v>0</v>
      </c>
      <c r="N48" s="150">
        <f>'[4]Relatório Empregados II'!$AP49</f>
        <v>0</v>
      </c>
      <c r="O48" s="163">
        <f>'[4]Relatório Empregados II'!$AR49</f>
        <v>0</v>
      </c>
      <c r="P48" s="151">
        <f>'[4]Relatório Empregados II'!$AT49:$AT49</f>
        <v>0</v>
      </c>
      <c r="Q48" s="152">
        <f>'[4]Relatório Empregados II'!$AX49:$AX49</f>
        <v>220</v>
      </c>
      <c r="R48" s="153">
        <f>'[4]Relatório Empregados II'!$BA49:$BA49</f>
        <v>0</v>
      </c>
      <c r="S48" s="154" t="str">
        <f>'[4]Relatório Empregados II'!$BE49:$BE49</f>
        <v/>
      </c>
      <c r="T48" s="154" t="str">
        <f>'[4]Relatório Empregados II'!$BH49:$BH49</f>
        <v>CLT</v>
      </c>
      <c r="U48" s="148">
        <f>'[4]Relatório Empregados II'!$BK49:$BK49</f>
        <v>0</v>
      </c>
      <c r="V48" s="165">
        <f>'[4]Relatório Empregados II'!$BN49</f>
        <v>0</v>
      </c>
      <c r="W48" s="204">
        <f>'[4]Relatório Empregados II'!$BP49</f>
        <v>0</v>
      </c>
      <c r="X48" s="140">
        <f>'[4]Relatório Empregados II'!$BR49:$BR49</f>
        <v>1800</v>
      </c>
      <c r="Y48" s="157">
        <f>'[4]Relatório Empregados II'!$BU49</f>
        <v>0</v>
      </c>
      <c r="Z48" s="167">
        <f>'[4]Relatório Empregados II'!$BW49:$BW49</f>
        <v>0</v>
      </c>
      <c r="AA48" s="168">
        <f>'[4]Relatório Empregados II'!$CA49:$CA49</f>
        <v>0</v>
      </c>
      <c r="AB48" s="168">
        <f>'[4]Relatório Empregados II'!$CD49:$CD49</f>
        <v>209</v>
      </c>
      <c r="AC48" s="168">
        <f>'[4]Relatório Empregados II'!$CG49:$CG49</f>
        <v>0</v>
      </c>
      <c r="AD48" s="168">
        <f>'[4]Relatório Empregados II'!$CJ49</f>
        <v>0</v>
      </c>
      <c r="AE48" s="168">
        <f>'[4]Relatório Empregados II'!$CL49</f>
        <v>0</v>
      </c>
      <c r="AF48" s="168">
        <f>'[4]Relatório Empregados II'!$CN49:$CN49</f>
        <v>0</v>
      </c>
      <c r="AG48" s="168">
        <f>'[4]Relatório Empregados II'!$CQ49</f>
        <v>0</v>
      </c>
      <c r="AH48" s="140">
        <f>'[4]Relatório Empregados II'!$CS49:$CS49</f>
        <v>167.53</v>
      </c>
      <c r="AI48" s="157">
        <f>'[4]Relatório Empregados II'!$CV49:$CV49</f>
        <v>0</v>
      </c>
      <c r="AJ48" s="140">
        <f>'[4]Relatório Empregados II'!$CY49:$CY49</f>
        <v>582.18759999999997</v>
      </c>
      <c r="AK48" s="157">
        <f>'[4]Relatório Empregados II'!$DB49:$DB49</f>
        <v>582.18759999999997</v>
      </c>
      <c r="AL48" s="140">
        <f>'[4]Relatório Empregados II'!$DE49:$DE49</f>
        <v>0</v>
      </c>
      <c r="AM48" s="140">
        <f>'[4]Relatório Empregados II'!$DH49</f>
        <v>0</v>
      </c>
      <c r="AN48" s="157">
        <f>'[4]Relatório Empregados II'!$DJ49</f>
        <v>582.18759999999997</v>
      </c>
      <c r="AO48" s="140">
        <f>'[4]Relatório Empregados II'!$DL49</f>
        <v>0</v>
      </c>
      <c r="AP48" s="140">
        <f>'[4]Relatório Empregados II'!$DM$3:$DM49</f>
        <v>0</v>
      </c>
      <c r="AQ48" s="157"/>
      <c r="AR48" s="157"/>
      <c r="AS48" s="140">
        <f>'[4]Relatório Empregados II'!$DQ49:$DQ49</f>
        <v>0</v>
      </c>
      <c r="AT48" s="169">
        <f>'[4]Relatório Empregados II'!$DT49</f>
        <v>0</v>
      </c>
      <c r="AU48" s="167">
        <f>'[4]Relatório Empregados II'!$DV49</f>
        <v>0</v>
      </c>
      <c r="AV48" s="167">
        <f>'[4]Relatório Empregados II'!$DX49</f>
        <v>0</v>
      </c>
      <c r="AW48" s="156">
        <f>'[4]Relatório Empregados II'!$DZ49</f>
        <v>0</v>
      </c>
      <c r="AX48" s="156">
        <f>'[4]Relatório Empregados II'!$EB49</f>
        <v>0</v>
      </c>
      <c r="AY48" s="167" t="str">
        <f>'[4]Relatório Empregados II'!$ED49</f>
        <v>DEPARTAMENTO PESSOAL</v>
      </c>
      <c r="AZ48" s="156">
        <f>'[4]Relatório Empregados II'!$EH49</f>
        <v>0</v>
      </c>
      <c r="BA48" s="156">
        <f>'[4]Relatório Empregados II'!$EJ49</f>
        <v>0</v>
      </c>
    </row>
    <row r="49" spans="1:53">
      <c r="A49" s="170" t="str">
        <f>IFERROR(('[4]Relatório Empregados II'!$A50:$B50),"")</f>
        <v>31/07/2020</v>
      </c>
      <c r="B49" s="142" t="str">
        <f>'[4]Relatório Empregados II'!$D50:$D50</f>
        <v>12955134000900</v>
      </c>
      <c r="C49" s="158" t="str">
        <f>'[4]Relatório Empregados II'!$G50:$G50</f>
        <v>INSTITUTO DIVA ALVES DO BRASIL</v>
      </c>
      <c r="D49" s="161" t="str">
        <f>'[4]Relatório Empregados II'!$J50</f>
        <v>6033075</v>
      </c>
      <c r="E49" s="143" t="str">
        <f>'[4]Relatório Empregados II'!$L50:L50</f>
        <v>UPA 24H PARQUE LAFAIETE - DUQUE DE CAXIAS I</v>
      </c>
      <c r="F49" s="144" t="str">
        <f>'[4]Relatório Empregados II'!$P50:$P50</f>
        <v>0008/2020</v>
      </c>
      <c r="G49" s="173" cm="1">
        <f t="array" ref="G49">'[4]Relatório Empregados II'!$T50:T50</f>
        <v>2020</v>
      </c>
      <c r="H49" s="145" t="str">
        <f>'[4]Relatório Empregados II'!$W50</f>
        <v>07</v>
      </c>
      <c r="I49" s="146">
        <f>'[4]Relatório Empregados II'!$Y50:$Y50</f>
        <v>0</v>
      </c>
      <c r="J49" s="147">
        <f>'[4]Relatório Empregados II'!$AB50:$AB50</f>
        <v>0</v>
      </c>
      <c r="K49" s="162">
        <f>'[4]Relatório Empregados II'!$AE50:$AE50</f>
        <v>0</v>
      </c>
      <c r="L49" s="163" cm="1">
        <f t="array" ref="L49">'[4]Relatório Empregados II'!$AI50:$AI50</f>
        <v>411010</v>
      </c>
      <c r="M49" s="149">
        <f>'[4]Relatório Empregados II'!$AL50:$AL50</f>
        <v>0</v>
      </c>
      <c r="N49" s="150">
        <f>'[4]Relatório Empregados II'!$AP50</f>
        <v>0</v>
      </c>
      <c r="O49" s="163">
        <f>'[4]Relatório Empregados II'!$AR50</f>
        <v>0</v>
      </c>
      <c r="P49" s="151">
        <f>'[4]Relatório Empregados II'!$AT50:$AT50</f>
        <v>0</v>
      </c>
      <c r="Q49" s="152">
        <f>'[4]Relatório Empregados II'!$AX50:$AX50</f>
        <v>180</v>
      </c>
      <c r="R49" s="153">
        <f>'[4]Relatório Empregados II'!$BA50:$BA50</f>
        <v>0</v>
      </c>
      <c r="S49" s="154" t="str">
        <f>'[4]Relatório Empregados II'!$BE50:$BE50</f>
        <v/>
      </c>
      <c r="T49" s="154" t="str">
        <f>'[4]Relatório Empregados II'!$BH50:$BH50</f>
        <v>CLT</v>
      </c>
      <c r="U49" s="148">
        <f>'[4]Relatório Empregados II'!$BK50:$BK50</f>
        <v>0</v>
      </c>
      <c r="V49" s="165">
        <f>'[4]Relatório Empregados II'!$BN50</f>
        <v>0</v>
      </c>
      <c r="W49" s="204">
        <f>'[4]Relatório Empregados II'!$BP50</f>
        <v>0</v>
      </c>
      <c r="X49" s="140">
        <f>'[4]Relatório Empregados II'!$BR50:$BR50</f>
        <v>1375.01</v>
      </c>
      <c r="Y49" s="157">
        <f>'[4]Relatório Empregados II'!$BU50</f>
        <v>0</v>
      </c>
      <c r="Z49" s="167">
        <f>'[4]Relatório Empregados II'!$BW50:$BW50</f>
        <v>0</v>
      </c>
      <c r="AA49" s="168">
        <f>'[4]Relatório Empregados II'!$CA50:$CA50</f>
        <v>0</v>
      </c>
      <c r="AB49" s="168">
        <f>'[4]Relatório Empregados II'!$CD50:$CD50</f>
        <v>209</v>
      </c>
      <c r="AC49" s="168">
        <f>'[4]Relatório Empregados II'!$CG50:$CG50</f>
        <v>0</v>
      </c>
      <c r="AD49" s="168">
        <f>'[4]Relatório Empregados II'!$CJ50</f>
        <v>0</v>
      </c>
      <c r="AE49" s="168">
        <f>'[4]Relatório Empregados II'!$CL50</f>
        <v>0</v>
      </c>
      <c r="AF49" s="168">
        <f>'[4]Relatório Empregados II'!$CN50:$CN50</f>
        <v>0</v>
      </c>
      <c r="AG49" s="168">
        <f>'[4]Relatório Empregados II'!$CQ50</f>
        <v>0</v>
      </c>
      <c r="AH49" s="140">
        <f>'[4]Relatório Empregados II'!$CS50:$CS50</f>
        <v>146.46</v>
      </c>
      <c r="AI49" s="157">
        <f>'[4]Relatório Empregados II'!$CV50:$CV50</f>
        <v>0</v>
      </c>
      <c r="AJ49" s="140">
        <f>'[4]Relatório Empregados II'!$CY50:$CY50</f>
        <v>508.98185999999998</v>
      </c>
      <c r="AK49" s="157">
        <f>'[4]Relatório Empregados II'!$DB50:$DB50</f>
        <v>508.98185999999998</v>
      </c>
      <c r="AL49" s="140">
        <f>'[4]Relatório Empregados II'!$DE50:$DE50</f>
        <v>0</v>
      </c>
      <c r="AM49" s="140">
        <f>'[4]Relatório Empregados II'!$DH50</f>
        <v>0</v>
      </c>
      <c r="AN49" s="157">
        <f>'[4]Relatório Empregados II'!$DJ50</f>
        <v>508.98185999999998</v>
      </c>
      <c r="AO49" s="140">
        <f>'[4]Relatório Empregados II'!$DL50</f>
        <v>0</v>
      </c>
      <c r="AP49" s="140">
        <f>'[4]Relatório Empregados II'!$DM$3:$DM50</f>
        <v>0</v>
      </c>
      <c r="AQ49" s="157"/>
      <c r="AR49" s="157"/>
      <c r="AS49" s="140">
        <f>'[4]Relatório Empregados II'!$DQ50:$DQ50</f>
        <v>0</v>
      </c>
      <c r="AT49" s="169">
        <f>'[4]Relatório Empregados II'!$DT50</f>
        <v>0</v>
      </c>
      <c r="AU49" s="167">
        <f>'[4]Relatório Empregados II'!$DV50</f>
        <v>0</v>
      </c>
      <c r="AV49" s="167">
        <f>'[4]Relatório Empregados II'!$DX50</f>
        <v>0</v>
      </c>
      <c r="AW49" s="156">
        <f>'[4]Relatório Empregados II'!$DZ50</f>
        <v>0</v>
      </c>
      <c r="AX49" s="156">
        <f>'[4]Relatório Empregados II'!$EB50</f>
        <v>0</v>
      </c>
      <c r="AY49" s="167" t="str">
        <f>'[4]Relatório Empregados II'!$ED50</f>
        <v>SALA ADMINISTRATIVA</v>
      </c>
      <c r="AZ49" s="156">
        <f>'[4]Relatório Empregados II'!$EH50</f>
        <v>0</v>
      </c>
      <c r="BA49" s="156">
        <f>'[4]Relatório Empregados II'!$EJ50</f>
        <v>0</v>
      </c>
    </row>
    <row r="50" spans="1:53">
      <c r="A50" s="170" t="str">
        <f>IFERROR(('[4]Relatório Empregados II'!$A51:$B51),"")</f>
        <v>31/07/2020</v>
      </c>
      <c r="B50" s="142" t="str">
        <f>'[4]Relatório Empregados II'!$D51:$D51</f>
        <v>12955134000900</v>
      </c>
      <c r="C50" s="158" t="str">
        <f>'[4]Relatório Empregados II'!$G51:$G51</f>
        <v>INSTITUTO DIVA ALVES DO BRASIL</v>
      </c>
      <c r="D50" s="161" t="str">
        <f>'[4]Relatório Empregados II'!$J51</f>
        <v>6033075</v>
      </c>
      <c r="E50" s="143" t="str">
        <f>'[4]Relatório Empregados II'!$L51:L51</f>
        <v>UPA 24H PARQUE LAFAIETE - DUQUE DE CAXIAS I</v>
      </c>
      <c r="F50" s="144" t="str">
        <f>'[4]Relatório Empregados II'!$P51:$P51</f>
        <v>0008/2020</v>
      </c>
      <c r="G50" s="173" cm="1">
        <f t="array" ref="G50">'[4]Relatório Empregados II'!$T51:T51</f>
        <v>2020</v>
      </c>
      <c r="H50" s="145" t="str">
        <f>'[4]Relatório Empregados II'!$W51</f>
        <v>07</v>
      </c>
      <c r="I50" s="146">
        <f>'[4]Relatório Empregados II'!$Y51:$Y51</f>
        <v>0</v>
      </c>
      <c r="J50" s="147">
        <f>'[4]Relatório Empregados II'!$AB51:$AB51</f>
        <v>0</v>
      </c>
      <c r="K50" s="162">
        <f>'[4]Relatório Empregados II'!$AE51:$AE51</f>
        <v>0</v>
      </c>
      <c r="L50" s="163" cm="1">
        <f t="array" ref="L50">'[4]Relatório Empregados II'!$AI51:$AI51</f>
        <v>514320</v>
      </c>
      <c r="M50" s="149">
        <f>'[4]Relatório Empregados II'!$AL51:$AL51</f>
        <v>0</v>
      </c>
      <c r="N50" s="150">
        <f>'[4]Relatório Empregados II'!$AP51</f>
        <v>0</v>
      </c>
      <c r="O50" s="163">
        <f>'[4]Relatório Empregados II'!$AR51</f>
        <v>0</v>
      </c>
      <c r="P50" s="151">
        <f>'[4]Relatório Empregados II'!$AT51:$AT51</f>
        <v>0</v>
      </c>
      <c r="Q50" s="152">
        <f>'[4]Relatório Empregados II'!$AX51:$AX51</f>
        <v>180</v>
      </c>
      <c r="R50" s="153">
        <f>'[4]Relatório Empregados II'!$BA51:$BA51</f>
        <v>0</v>
      </c>
      <c r="S50" s="154" t="str">
        <f>'[4]Relatório Empregados II'!$BE51:$BE51</f>
        <v/>
      </c>
      <c r="T50" s="154" t="str">
        <f>'[4]Relatório Empregados II'!$BH51:$BH51</f>
        <v>CLT</v>
      </c>
      <c r="U50" s="148">
        <f>'[4]Relatório Empregados II'!$BK51:$BK51</f>
        <v>0</v>
      </c>
      <c r="V50" s="165">
        <f>'[4]Relatório Empregados II'!$BN51</f>
        <v>0</v>
      </c>
      <c r="W50" s="204">
        <f>'[4]Relatório Empregados II'!$BP51</f>
        <v>0</v>
      </c>
      <c r="X50" s="140">
        <f>'[4]Relatório Empregados II'!$BR51:$BR51</f>
        <v>1238.1099999999999</v>
      </c>
      <c r="Y50" s="157">
        <f>'[4]Relatório Empregados II'!$BU51</f>
        <v>0</v>
      </c>
      <c r="Z50" s="167">
        <f>'[4]Relatório Empregados II'!$BW51:$BW51</f>
        <v>0</v>
      </c>
      <c r="AA50" s="168">
        <f>'[4]Relatório Empregados II'!$CA51:$CA51</f>
        <v>0</v>
      </c>
      <c r="AB50" s="168">
        <f>'[4]Relatório Empregados II'!$CD51:$CD51</f>
        <v>160.22999999999999</v>
      </c>
      <c r="AC50" s="168">
        <f>'[4]Relatório Empregados II'!$CG51:$CG51</f>
        <v>0</v>
      </c>
      <c r="AD50" s="168">
        <f>'[4]Relatório Empregados II'!$CJ51</f>
        <v>0</v>
      </c>
      <c r="AE50" s="168">
        <f>'[4]Relatório Empregados II'!$CL51</f>
        <v>0</v>
      </c>
      <c r="AF50" s="168">
        <f>'[4]Relatório Empregados II'!$CN51:$CN51</f>
        <v>0</v>
      </c>
      <c r="AG50" s="168">
        <f>'[4]Relatório Empregados II'!$CQ51</f>
        <v>0</v>
      </c>
      <c r="AH50" s="140">
        <f>'[4]Relatório Empregados II'!$CS51:$CS51</f>
        <v>140.36000000000001</v>
      </c>
      <c r="AI50" s="157">
        <f>'[4]Relatório Empregados II'!$CV51:$CV51</f>
        <v>0</v>
      </c>
      <c r="AJ50" s="140">
        <f>'[4]Relatório Empregados II'!$CY51:$CY51</f>
        <v>487.76767999999998</v>
      </c>
      <c r="AK50" s="157">
        <f>'[4]Relatório Empregados II'!$DB51:$DB51</f>
        <v>487.76767999999998</v>
      </c>
      <c r="AL50" s="140">
        <f>'[4]Relatório Empregados II'!$DE51:$DE51</f>
        <v>0</v>
      </c>
      <c r="AM50" s="140">
        <f>'[4]Relatório Empregados II'!$DH51</f>
        <v>0</v>
      </c>
      <c r="AN50" s="157">
        <f>'[4]Relatório Empregados II'!$DJ51</f>
        <v>487.76767999999998</v>
      </c>
      <c r="AO50" s="140">
        <f>'[4]Relatório Empregados II'!$DL51</f>
        <v>0</v>
      </c>
      <c r="AP50" s="140">
        <f>'[4]Relatório Empregados II'!$DM$3:$DM51</f>
        <v>0</v>
      </c>
      <c r="AQ50" s="157"/>
      <c r="AR50" s="157"/>
      <c r="AS50" s="140">
        <f>'[4]Relatório Empregados II'!$DQ51:$DQ51</f>
        <v>0</v>
      </c>
      <c r="AT50" s="169">
        <f>'[4]Relatório Empregados II'!$DT51</f>
        <v>0</v>
      </c>
      <c r="AU50" s="167">
        <f>'[4]Relatório Empregados II'!$DV51</f>
        <v>0</v>
      </c>
      <c r="AV50" s="167">
        <f>'[4]Relatório Empregados II'!$DX51</f>
        <v>0</v>
      </c>
      <c r="AW50" s="156">
        <f>'[4]Relatório Empregados II'!$DZ51</f>
        <v>0</v>
      </c>
      <c r="AX50" s="156">
        <f>'[4]Relatório Empregados II'!$EB51</f>
        <v>0</v>
      </c>
      <c r="AY50" s="167" t="str">
        <f>'[4]Relatório Empregados II'!$ED51</f>
        <v>HIGIENIZAÇAO</v>
      </c>
      <c r="AZ50" s="156">
        <f>'[4]Relatório Empregados II'!$EH51</f>
        <v>0</v>
      </c>
      <c r="BA50" s="156">
        <f>'[4]Relatório Empregados II'!$EJ51</f>
        <v>0</v>
      </c>
    </row>
    <row r="51" spans="1:53">
      <c r="A51" s="170" t="str">
        <f>IFERROR(('[4]Relatório Empregados II'!$A52:$B52),"")</f>
        <v>31/07/2020</v>
      </c>
      <c r="B51" s="142" t="str">
        <f>'[4]Relatório Empregados II'!$D52:$D52</f>
        <v>12955134000900</v>
      </c>
      <c r="C51" s="158" t="str">
        <f>'[4]Relatório Empregados II'!$G52:$G52</f>
        <v>INSTITUTO DIVA ALVES DO BRASIL</v>
      </c>
      <c r="D51" s="161" t="str">
        <f>'[4]Relatório Empregados II'!$J52</f>
        <v>6033075</v>
      </c>
      <c r="E51" s="143" t="str">
        <f>'[4]Relatório Empregados II'!$L52:L52</f>
        <v>UPA 24H PARQUE LAFAIETE - DUQUE DE CAXIAS I</v>
      </c>
      <c r="F51" s="144" t="str">
        <f>'[4]Relatório Empregados II'!$P52:$P52</f>
        <v>0008/2020</v>
      </c>
      <c r="G51" s="173" cm="1">
        <f t="array" ref="G51">'[4]Relatório Empregados II'!$T52:T52</f>
        <v>2020</v>
      </c>
      <c r="H51" s="145" t="str">
        <f>'[4]Relatório Empregados II'!$W52</f>
        <v>07</v>
      </c>
      <c r="I51" s="146">
        <f>'[4]Relatório Empregados II'!$Y52:$Y52</f>
        <v>0</v>
      </c>
      <c r="J51" s="147">
        <f>'[4]Relatório Empregados II'!$AB52:$AB52</f>
        <v>0</v>
      </c>
      <c r="K51" s="162">
        <f>'[4]Relatório Empregados II'!$AE52:$AE52</f>
        <v>0</v>
      </c>
      <c r="L51" s="163" cm="1">
        <f t="array" ref="L51">'[4]Relatório Empregados II'!$AI52:$AI52</f>
        <v>223505</v>
      </c>
      <c r="M51" s="149">
        <f>'[4]Relatório Empregados II'!$AL52:$AL52</f>
        <v>0</v>
      </c>
      <c r="N51" s="150">
        <f>'[4]Relatório Empregados II'!$AP52</f>
        <v>0</v>
      </c>
      <c r="O51" s="163">
        <f>'[4]Relatório Empregados II'!$AR52</f>
        <v>0</v>
      </c>
      <c r="P51" s="151">
        <f>'[4]Relatório Empregados II'!$AT52:$AT52</f>
        <v>0</v>
      </c>
      <c r="Q51" s="152">
        <f>'[4]Relatório Empregados II'!$AX52:$AX52</f>
        <v>180</v>
      </c>
      <c r="R51" s="153">
        <f>'[4]Relatório Empregados II'!$BA52:$BA52</f>
        <v>0</v>
      </c>
      <c r="S51" s="154" t="str">
        <f>'[4]Relatório Empregados II'!$BE52:$BE52</f>
        <v/>
      </c>
      <c r="T51" s="154" t="str">
        <f>'[4]Relatório Empregados II'!$BH52:$BH52</f>
        <v>CLT</v>
      </c>
      <c r="U51" s="148">
        <f>'[4]Relatório Empregados II'!$BK52:$BK52</f>
        <v>0</v>
      </c>
      <c r="V51" s="165">
        <f>'[4]Relatório Empregados II'!$BN52</f>
        <v>0</v>
      </c>
      <c r="W51" s="204">
        <f>'[4]Relatório Empregados II'!$BP52</f>
        <v>0</v>
      </c>
      <c r="X51" s="140">
        <f>'[4]Relatório Empregados II'!$BR52:$BR52</f>
        <v>3158.96</v>
      </c>
      <c r="Y51" s="157">
        <f>'[4]Relatório Empregados II'!$BU52</f>
        <v>0</v>
      </c>
      <c r="Z51" s="167">
        <f>'[4]Relatório Empregados II'!$BW52:$BW52</f>
        <v>0</v>
      </c>
      <c r="AA51" s="168">
        <f>'[4]Relatório Empregados II'!$CA52:$CA52</f>
        <v>1177.82</v>
      </c>
      <c r="AB51" s="168">
        <f>'[4]Relatório Empregados II'!$CD52:$CD52</f>
        <v>0</v>
      </c>
      <c r="AC51" s="168">
        <f>'[4]Relatório Empregados II'!$CG52:$CG52</f>
        <v>0</v>
      </c>
      <c r="AD51" s="168">
        <f>'[4]Relatório Empregados II'!$CJ52</f>
        <v>0</v>
      </c>
      <c r="AE51" s="168">
        <f>'[4]Relatório Empregados II'!$CL52</f>
        <v>0</v>
      </c>
      <c r="AF51" s="168">
        <f>'[4]Relatório Empregados II'!$CN52:$CN52</f>
        <v>0</v>
      </c>
      <c r="AG51" s="168">
        <f>'[4]Relatório Empregados II'!$CQ52</f>
        <v>0</v>
      </c>
      <c r="AH51" s="140">
        <f>'[4]Relatório Empregados II'!$CS52:$CS52</f>
        <v>409.66</v>
      </c>
      <c r="AI51" s="157">
        <f>'[4]Relatório Empregados II'!$CV52:$CV52</f>
        <v>0</v>
      </c>
      <c r="AJ51" s="140">
        <f>'[4]Relatório Empregados II'!$CY52:$CY52</f>
        <v>1423.60464</v>
      </c>
      <c r="AK51" s="157">
        <f>'[4]Relatório Empregados II'!$DB52:$DB52</f>
        <v>1423.60464</v>
      </c>
      <c r="AL51" s="140">
        <f>'[4]Relatório Empregados II'!$DE52:$DE52</f>
        <v>0</v>
      </c>
      <c r="AM51" s="140">
        <f>'[4]Relatório Empregados II'!$DH52</f>
        <v>0</v>
      </c>
      <c r="AN51" s="157">
        <f>'[4]Relatório Empregados II'!$DJ52</f>
        <v>1423.60464</v>
      </c>
      <c r="AO51" s="140">
        <f>'[4]Relatório Empregados II'!$DL52</f>
        <v>0</v>
      </c>
      <c r="AP51" s="140">
        <f>'[4]Relatório Empregados II'!$DM$3:$DM52</f>
        <v>0</v>
      </c>
      <c r="AQ51" s="157"/>
      <c r="AR51" s="157"/>
      <c r="AS51" s="140">
        <f>'[4]Relatório Empregados II'!$DQ52:$DQ52</f>
        <v>4711.2700000000004</v>
      </c>
      <c r="AT51" s="169">
        <f>'[4]Relatório Empregados II'!$DT52</f>
        <v>0</v>
      </c>
      <c r="AU51" s="167">
        <f>'[4]Relatório Empregados II'!$DV52</f>
        <v>0</v>
      </c>
      <c r="AV51" s="167">
        <f>'[4]Relatório Empregados II'!$DX52</f>
        <v>0</v>
      </c>
      <c r="AW51" s="156">
        <f>'[4]Relatório Empregados II'!$DZ52</f>
        <v>0</v>
      </c>
      <c r="AX51" s="156">
        <f>'[4]Relatório Empregados II'!$EB52</f>
        <v>0</v>
      </c>
      <c r="AY51" s="167" t="str">
        <f>'[4]Relatório Empregados II'!$ED52</f>
        <v>CLASSIFICAÇÃO DE RISCO</v>
      </c>
      <c r="AZ51" s="156">
        <f>'[4]Relatório Empregados II'!$EH52</f>
        <v>0</v>
      </c>
      <c r="BA51" s="156">
        <f>'[4]Relatório Empregados II'!$EJ52</f>
        <v>0</v>
      </c>
    </row>
    <row r="52" spans="1:53">
      <c r="A52" s="170" t="str">
        <f>IFERROR(('[4]Relatório Empregados II'!$A53:$B53),"")</f>
        <v>31/07/2020</v>
      </c>
      <c r="B52" s="142" t="str">
        <f>'[4]Relatório Empregados II'!$D53:$D53</f>
        <v>12955134000900</v>
      </c>
      <c r="C52" s="158" t="str">
        <f>'[4]Relatório Empregados II'!$G53:$G53</f>
        <v>INSTITUTO DIVA ALVES DO BRASIL</v>
      </c>
      <c r="D52" s="161" t="str">
        <f>'[4]Relatório Empregados II'!$J53</f>
        <v>6033075</v>
      </c>
      <c r="E52" s="143" t="str">
        <f>'[4]Relatório Empregados II'!$L53:L53</f>
        <v>UPA 24H PARQUE LAFAIETE - DUQUE DE CAXIAS I</v>
      </c>
      <c r="F52" s="144" t="str">
        <f>'[4]Relatório Empregados II'!$P53:$P53</f>
        <v>0008/2020</v>
      </c>
      <c r="G52" s="173" cm="1">
        <f t="array" ref="G52">'[4]Relatório Empregados II'!$T53:T53</f>
        <v>2020</v>
      </c>
      <c r="H52" s="145" t="str">
        <f>'[4]Relatório Empregados II'!$W53</f>
        <v>07</v>
      </c>
      <c r="I52" s="146">
        <f>'[4]Relatório Empregados II'!$Y53:$Y53</f>
        <v>0</v>
      </c>
      <c r="J52" s="147">
        <f>'[4]Relatório Empregados II'!$AB53:$AB53</f>
        <v>0</v>
      </c>
      <c r="K52" s="162">
        <f>'[4]Relatório Empregados II'!$AE53:$AE53</f>
        <v>0</v>
      </c>
      <c r="L52" s="163" cm="1">
        <f t="array" ref="L52">'[4]Relatório Empregados II'!$AI53:$AI53</f>
        <v>422105</v>
      </c>
      <c r="M52" s="149">
        <f>'[4]Relatório Empregados II'!$AL53:$AL53</f>
        <v>0</v>
      </c>
      <c r="N52" s="150">
        <f>'[4]Relatório Empregados II'!$AP53</f>
        <v>0</v>
      </c>
      <c r="O52" s="163">
        <f>'[4]Relatório Empregados II'!$AR53</f>
        <v>0</v>
      </c>
      <c r="P52" s="151">
        <f>'[4]Relatório Empregados II'!$AT53:$AT53</f>
        <v>0</v>
      </c>
      <c r="Q52" s="152">
        <f>'[4]Relatório Empregados II'!$AX53:$AX53</f>
        <v>180</v>
      </c>
      <c r="R52" s="153">
        <f>'[4]Relatório Empregados II'!$BA53:$BA53</f>
        <v>0</v>
      </c>
      <c r="S52" s="154" t="str">
        <f>'[4]Relatório Empregados II'!$BE53:$BE53</f>
        <v/>
      </c>
      <c r="T52" s="154" t="str">
        <f>'[4]Relatório Empregados II'!$BH53:$BH53</f>
        <v>CLT</v>
      </c>
      <c r="U52" s="148">
        <f>'[4]Relatório Empregados II'!$BK53:$BK53</f>
        <v>0</v>
      </c>
      <c r="V52" s="165">
        <f>'[4]Relatório Empregados II'!$BN53</f>
        <v>0</v>
      </c>
      <c r="W52" s="204">
        <f>'[4]Relatório Empregados II'!$BP53</f>
        <v>0</v>
      </c>
      <c r="X52" s="140">
        <f>'[4]Relatório Empregados II'!$BR53:$BR53</f>
        <v>1375.01</v>
      </c>
      <c r="Y52" s="157">
        <f>'[4]Relatório Empregados II'!$BU53</f>
        <v>0</v>
      </c>
      <c r="Z52" s="167">
        <f>'[4]Relatório Empregados II'!$BW53:$BW53</f>
        <v>0</v>
      </c>
      <c r="AA52" s="168">
        <f>'[4]Relatório Empregados II'!$CA53:$CA53</f>
        <v>528</v>
      </c>
      <c r="AB52" s="168">
        <f>'[4]Relatório Empregados II'!$CD53:$CD53</f>
        <v>0</v>
      </c>
      <c r="AC52" s="168">
        <f>'[4]Relatório Empregados II'!$CG53:$CG53</f>
        <v>0</v>
      </c>
      <c r="AD52" s="168">
        <f>'[4]Relatório Empregados II'!$CJ53</f>
        <v>0</v>
      </c>
      <c r="AE52" s="168">
        <f>'[4]Relatório Empregados II'!$CL53</f>
        <v>0</v>
      </c>
      <c r="AF52" s="168">
        <f>'[4]Relatório Empregados II'!$CN53:$CN53</f>
        <v>0</v>
      </c>
      <c r="AG52" s="168">
        <f>'[4]Relatório Empregados II'!$CQ53</f>
        <v>0</v>
      </c>
      <c r="AH52" s="140">
        <f>'[4]Relatório Empregados II'!$CS53:$CS53</f>
        <v>175.77</v>
      </c>
      <c r="AI52" s="157">
        <f>'[4]Relatório Empregados II'!$CV53:$CV53</f>
        <v>0</v>
      </c>
      <c r="AJ52" s="140">
        <f>'[4]Relatório Empregados II'!$CY53:$CY53</f>
        <v>634.84357999999997</v>
      </c>
      <c r="AK52" s="157">
        <f>'[4]Relatório Empregados II'!$DB53:$DB53</f>
        <v>634.84357999999997</v>
      </c>
      <c r="AL52" s="140">
        <f>'[4]Relatório Empregados II'!$DE53:$DE53</f>
        <v>0</v>
      </c>
      <c r="AM52" s="140">
        <f>'[4]Relatório Empregados II'!$DH53</f>
        <v>0</v>
      </c>
      <c r="AN52" s="157">
        <f>'[4]Relatório Empregados II'!$DJ53</f>
        <v>634.84357999999997</v>
      </c>
      <c r="AO52" s="140">
        <f>'[4]Relatório Empregados II'!$DL53</f>
        <v>0</v>
      </c>
      <c r="AP52" s="140">
        <f>'[4]Relatório Empregados II'!$DM$3:$DM53</f>
        <v>0</v>
      </c>
      <c r="AQ52" s="157"/>
      <c r="AR52" s="157"/>
      <c r="AS52" s="140">
        <f>'[4]Relatório Empregados II'!$DQ53:$DQ53</f>
        <v>2112.0100000000002</v>
      </c>
      <c r="AT52" s="169">
        <f>'[4]Relatório Empregados II'!$DT53</f>
        <v>0</v>
      </c>
      <c r="AU52" s="167">
        <f>'[4]Relatório Empregados II'!$DV53</f>
        <v>0</v>
      </c>
      <c r="AV52" s="167">
        <f>'[4]Relatório Empregados II'!$DX53</f>
        <v>0</v>
      </c>
      <c r="AW52" s="156">
        <f>'[4]Relatório Empregados II'!$DZ53</f>
        <v>0</v>
      </c>
      <c r="AX52" s="156">
        <f>'[4]Relatório Empregados II'!$EB53</f>
        <v>0</v>
      </c>
      <c r="AY52" s="167" t="str">
        <f>'[4]Relatório Empregados II'!$ED53</f>
        <v>RECEPÇÃO</v>
      </c>
      <c r="AZ52" s="156">
        <f>'[4]Relatório Empregados II'!$EH53</f>
        <v>0</v>
      </c>
      <c r="BA52" s="156">
        <f>'[4]Relatório Empregados II'!$EJ53</f>
        <v>0</v>
      </c>
    </row>
    <row r="53" spans="1:53">
      <c r="A53" s="170" t="str">
        <f>IFERROR(('[4]Relatório Empregados II'!$A54:$B54),"")</f>
        <v>31/07/2020</v>
      </c>
      <c r="B53" s="142" t="str">
        <f>'[4]Relatório Empregados II'!$D54:$D54</f>
        <v>12955134000900</v>
      </c>
      <c r="C53" s="158" t="str">
        <f>'[4]Relatório Empregados II'!$G54:$G54</f>
        <v>INSTITUTO DIVA ALVES DO BRASIL</v>
      </c>
      <c r="D53" s="161" t="str">
        <f>'[4]Relatório Empregados II'!$J54</f>
        <v>6033075</v>
      </c>
      <c r="E53" s="143" t="str">
        <f>'[4]Relatório Empregados II'!$L54:L54</f>
        <v>UPA 24H PARQUE LAFAIETE - DUQUE DE CAXIAS I</v>
      </c>
      <c r="F53" s="144" t="str">
        <f>'[4]Relatório Empregados II'!$P54:$P54</f>
        <v>0008/2020</v>
      </c>
      <c r="G53" s="173" cm="1">
        <f t="array" ref="G53">'[4]Relatório Empregados II'!$T54:T54</f>
        <v>2020</v>
      </c>
      <c r="H53" s="145" t="str">
        <f>'[4]Relatório Empregados II'!$W54</f>
        <v>07</v>
      </c>
      <c r="I53" s="146">
        <f>'[4]Relatório Empregados II'!$Y54:$Y54</f>
        <v>0</v>
      </c>
      <c r="J53" s="147">
        <f>'[4]Relatório Empregados II'!$AB54:$AB54</f>
        <v>0</v>
      </c>
      <c r="K53" s="162">
        <f>'[4]Relatório Empregados II'!$AE54:$AE54</f>
        <v>0</v>
      </c>
      <c r="L53" s="163" cm="1">
        <f t="array" ref="L53">'[4]Relatório Empregados II'!$AI54:$AI54</f>
        <v>514320</v>
      </c>
      <c r="M53" s="149">
        <f>'[4]Relatório Empregados II'!$AL54:$AL54</f>
        <v>0</v>
      </c>
      <c r="N53" s="150">
        <f>'[4]Relatório Empregados II'!$AP54</f>
        <v>0</v>
      </c>
      <c r="O53" s="163">
        <f>'[4]Relatório Empregados II'!$AR54</f>
        <v>0</v>
      </c>
      <c r="P53" s="151">
        <f>'[4]Relatório Empregados II'!$AT54:$AT54</f>
        <v>0</v>
      </c>
      <c r="Q53" s="152">
        <f>'[4]Relatório Empregados II'!$AX54:$AX54</f>
        <v>180</v>
      </c>
      <c r="R53" s="153">
        <f>'[4]Relatório Empregados II'!$BA54:$BA54</f>
        <v>0</v>
      </c>
      <c r="S53" s="154" t="str">
        <f>'[4]Relatório Empregados II'!$BE54:$BE54</f>
        <v/>
      </c>
      <c r="T53" s="154" t="str">
        <f>'[4]Relatório Empregados II'!$BH54:$BH54</f>
        <v>CLT</v>
      </c>
      <c r="U53" s="148">
        <f>'[4]Relatório Empregados II'!$BK54:$BK54</f>
        <v>0</v>
      </c>
      <c r="V53" s="165">
        <f>'[4]Relatório Empregados II'!$BN54</f>
        <v>0</v>
      </c>
      <c r="W53" s="204">
        <f>'[4]Relatório Empregados II'!$BP54</f>
        <v>0</v>
      </c>
      <c r="X53" s="140">
        <f>'[4]Relatório Empregados II'!$BR54:$BR54</f>
        <v>1238.1099999999999</v>
      </c>
      <c r="Y53" s="157">
        <f>'[4]Relatório Empregados II'!$BU54</f>
        <v>0</v>
      </c>
      <c r="Z53" s="167">
        <f>'[4]Relatório Empregados II'!$BW54:$BW54</f>
        <v>0</v>
      </c>
      <c r="AA53" s="168">
        <f>'[4]Relatório Empregados II'!$CA54:$CA54</f>
        <v>0</v>
      </c>
      <c r="AB53" s="168">
        <f>'[4]Relatório Empregados II'!$CD54:$CD54</f>
        <v>209</v>
      </c>
      <c r="AC53" s="168">
        <f>'[4]Relatório Empregados II'!$CG54:$CG54</f>
        <v>0</v>
      </c>
      <c r="AD53" s="168">
        <f>'[4]Relatório Empregados II'!$CJ54</f>
        <v>0</v>
      </c>
      <c r="AE53" s="168">
        <f>'[4]Relatório Empregados II'!$CL54</f>
        <v>0</v>
      </c>
      <c r="AF53" s="168">
        <f>'[4]Relatório Empregados II'!$CN54:$CN54</f>
        <v>0</v>
      </c>
      <c r="AG53" s="168">
        <f>'[4]Relatório Empregados II'!$CQ54</f>
        <v>0</v>
      </c>
      <c r="AH53" s="140">
        <f>'[4]Relatório Empregados II'!$CS54:$CS54</f>
        <v>121.9</v>
      </c>
      <c r="AI53" s="157">
        <f>'[4]Relatório Empregados II'!$CV54:$CV54</f>
        <v>0</v>
      </c>
      <c r="AJ53" s="140">
        <f>'[4]Relatório Empregados II'!$CY54:$CY54</f>
        <v>423.62473999999997</v>
      </c>
      <c r="AK53" s="157">
        <f>'[4]Relatório Empregados II'!$DB54:$DB54</f>
        <v>423.62473999999997</v>
      </c>
      <c r="AL53" s="140">
        <f>'[4]Relatório Empregados II'!$DE54:$DE54</f>
        <v>0</v>
      </c>
      <c r="AM53" s="140">
        <f>'[4]Relatório Empregados II'!$DH54</f>
        <v>0</v>
      </c>
      <c r="AN53" s="157">
        <f>'[4]Relatório Empregados II'!$DJ54</f>
        <v>423.62473999999997</v>
      </c>
      <c r="AO53" s="140">
        <f>'[4]Relatório Empregados II'!$DL54</f>
        <v>0</v>
      </c>
      <c r="AP53" s="140">
        <f>'[4]Relatório Empregados II'!$DM$3:$DM54</f>
        <v>0</v>
      </c>
      <c r="AQ53" s="157"/>
      <c r="AR53" s="157"/>
      <c r="AS53" s="140">
        <f>'[4]Relatório Empregados II'!$DQ54:$DQ54</f>
        <v>0</v>
      </c>
      <c r="AT53" s="169">
        <f>'[4]Relatório Empregados II'!$DT54</f>
        <v>0</v>
      </c>
      <c r="AU53" s="167">
        <f>'[4]Relatório Empregados II'!$DV54</f>
        <v>0</v>
      </c>
      <c r="AV53" s="167">
        <f>'[4]Relatório Empregados II'!$DX54</f>
        <v>0</v>
      </c>
      <c r="AW53" s="156">
        <f>'[4]Relatório Empregados II'!$DZ54</f>
        <v>0</v>
      </c>
      <c r="AX53" s="156">
        <f>'[4]Relatório Empregados II'!$EB54</f>
        <v>0</v>
      </c>
      <c r="AY53" s="167" t="str">
        <f>'[4]Relatório Empregados II'!$ED54</f>
        <v>HIGIENIZAÇAO</v>
      </c>
      <c r="AZ53" s="156">
        <f>'[4]Relatório Empregados II'!$EH54</f>
        <v>0</v>
      </c>
      <c r="BA53" s="156">
        <f>'[4]Relatório Empregados II'!$EJ54</f>
        <v>0</v>
      </c>
    </row>
    <row r="54" spans="1:53">
      <c r="A54" s="170" t="str">
        <f>IFERROR(('[4]Relatório Empregados II'!$A55:$B55),"")</f>
        <v>31/07/2020</v>
      </c>
      <c r="B54" s="142" t="str">
        <f>'[4]Relatório Empregados II'!$D55:$D55</f>
        <v>12955134000900</v>
      </c>
      <c r="C54" s="158" t="str">
        <f>'[4]Relatório Empregados II'!$G55:$G55</f>
        <v>INSTITUTO DIVA ALVES DO BRASIL</v>
      </c>
      <c r="D54" s="161" t="str">
        <f>'[4]Relatório Empregados II'!$J55</f>
        <v>6033075</v>
      </c>
      <c r="E54" s="143" t="str">
        <f>'[4]Relatório Empregados II'!$L55:L55</f>
        <v>UPA 24H PARQUE LAFAIETE - DUQUE DE CAXIAS I</v>
      </c>
      <c r="F54" s="144" t="str">
        <f>'[4]Relatório Empregados II'!$P55:$P55</f>
        <v>0008/2020</v>
      </c>
      <c r="G54" s="173" cm="1">
        <f t="array" ref="G54">'[4]Relatório Empregados II'!$T55:T55</f>
        <v>2020</v>
      </c>
      <c r="H54" s="145" t="str">
        <f>'[4]Relatório Empregados II'!$W55</f>
        <v>07</v>
      </c>
      <c r="I54" s="146">
        <f>'[4]Relatório Empregados II'!$Y55:$Y55</f>
        <v>0</v>
      </c>
      <c r="J54" s="147">
        <f>'[4]Relatório Empregados II'!$AB55:$AB55</f>
        <v>0</v>
      </c>
      <c r="K54" s="162">
        <f>'[4]Relatório Empregados II'!$AE55:$AE55</f>
        <v>0</v>
      </c>
      <c r="L54" s="163" cm="1">
        <f t="array" ref="L54">'[4]Relatório Empregados II'!$AI55:$AI55</f>
        <v>322205</v>
      </c>
      <c r="M54" s="149">
        <f>'[4]Relatório Empregados II'!$AL55:$AL55</f>
        <v>0</v>
      </c>
      <c r="N54" s="150">
        <f>'[4]Relatório Empregados II'!$AP55</f>
        <v>0</v>
      </c>
      <c r="O54" s="163">
        <f>'[4]Relatório Empregados II'!$AR55</f>
        <v>0</v>
      </c>
      <c r="P54" s="151">
        <f>'[4]Relatório Empregados II'!$AT55:$AT55</f>
        <v>0</v>
      </c>
      <c r="Q54" s="152">
        <f>'[4]Relatório Empregados II'!$AX55:$AX55</f>
        <v>180</v>
      </c>
      <c r="R54" s="153">
        <f>'[4]Relatório Empregados II'!$BA55:$BA55</f>
        <v>0</v>
      </c>
      <c r="S54" s="154" t="str">
        <f>'[4]Relatório Empregados II'!$BE55:$BE55</f>
        <v/>
      </c>
      <c r="T54" s="154" t="str">
        <f>'[4]Relatório Empregados II'!$BH55:$BH55</f>
        <v>CLT</v>
      </c>
      <c r="U54" s="148">
        <f>'[4]Relatório Empregados II'!$BK55:$BK55</f>
        <v>0</v>
      </c>
      <c r="V54" s="165">
        <f>'[4]Relatório Empregados II'!$BN55</f>
        <v>0</v>
      </c>
      <c r="W54" s="204">
        <f>'[4]Relatório Empregados II'!$BP55</f>
        <v>0</v>
      </c>
      <c r="X54" s="140">
        <f>'[4]Relatório Empregados II'!$BR55:$BR55</f>
        <v>1665.93</v>
      </c>
      <c r="Y54" s="157">
        <f>'[4]Relatório Empregados II'!$BU55</f>
        <v>0</v>
      </c>
      <c r="Z54" s="167">
        <f>'[4]Relatório Empregados II'!$BW55:$BW55</f>
        <v>0</v>
      </c>
      <c r="AA54" s="168">
        <f>'[4]Relatório Empregados II'!$CA55:$CA55</f>
        <v>0</v>
      </c>
      <c r="AB54" s="168">
        <f>'[4]Relatório Empregados II'!$CD55:$CD55</f>
        <v>0</v>
      </c>
      <c r="AC54" s="168">
        <f>'[4]Relatório Empregados II'!$CG55:$CG55</f>
        <v>0</v>
      </c>
      <c r="AD54" s="168">
        <f>'[4]Relatório Empregados II'!$CJ55</f>
        <v>0</v>
      </c>
      <c r="AE54" s="168">
        <f>'[4]Relatório Empregados II'!$CL55</f>
        <v>0</v>
      </c>
      <c r="AF54" s="168">
        <f>'[4]Relatório Empregados II'!$CN55:$CN55</f>
        <v>0</v>
      </c>
      <c r="AG54" s="168">
        <f>'[4]Relatório Empregados II'!$CQ55</f>
        <v>0</v>
      </c>
      <c r="AH54" s="140">
        <f>'[4]Relatório Empregados II'!$CS55:$CS55</f>
        <v>0</v>
      </c>
      <c r="AI54" s="157">
        <f>'[4]Relatório Empregados II'!$CV55:$CV55</f>
        <v>0</v>
      </c>
      <c r="AJ54" s="140">
        <f>'[4]Relatório Empregados II'!$CY55:$CY55</f>
        <v>521.23054000000002</v>
      </c>
      <c r="AK54" s="157">
        <f>'[4]Relatório Empregados II'!$DB55:$DB55</f>
        <v>521.23054000000002</v>
      </c>
      <c r="AL54" s="140">
        <f>'[4]Relatório Empregados II'!$DE55:$DE55</f>
        <v>0</v>
      </c>
      <c r="AM54" s="140">
        <f>'[4]Relatório Empregados II'!$DH55</f>
        <v>0</v>
      </c>
      <c r="AN54" s="157">
        <f>'[4]Relatório Empregados II'!$DJ55</f>
        <v>521.23054000000002</v>
      </c>
      <c r="AO54" s="140">
        <f>'[4]Relatório Empregados II'!$DL55</f>
        <v>0</v>
      </c>
      <c r="AP54" s="140">
        <f>'[4]Relatório Empregados II'!$DM$3:$DM55</f>
        <v>0</v>
      </c>
      <c r="AQ54" s="157"/>
      <c r="AR54" s="157"/>
      <c r="AS54" s="140">
        <f>'[4]Relatório Empregados II'!$DQ55:$DQ55</f>
        <v>0</v>
      </c>
      <c r="AT54" s="169">
        <f>'[4]Relatório Empregados II'!$DT55</f>
        <v>0</v>
      </c>
      <c r="AU54" s="167">
        <f>'[4]Relatório Empregados II'!$DV55</f>
        <v>0</v>
      </c>
      <c r="AV54" s="167">
        <f>'[4]Relatório Empregados II'!$DX55</f>
        <v>0</v>
      </c>
      <c r="AW54" s="156">
        <f>'[4]Relatório Empregados II'!$DZ55</f>
        <v>0</v>
      </c>
      <c r="AX54" s="156">
        <f>'[4]Relatório Empregados II'!$EB55</f>
        <v>0</v>
      </c>
      <c r="AY54" s="167" t="str">
        <f>'[4]Relatório Empregados II'!$ED55</f>
        <v>SALA DE OBSERVAÇAO</v>
      </c>
      <c r="AZ54" s="156">
        <f>'[4]Relatório Empregados II'!$EH55</f>
        <v>0</v>
      </c>
      <c r="BA54" s="156">
        <f>'[4]Relatório Empregados II'!$EJ55</f>
        <v>0</v>
      </c>
    </row>
    <row r="55" spans="1:53">
      <c r="A55" s="170" t="str">
        <f>IFERROR(('[4]Relatório Empregados II'!$A56:$B56),"")</f>
        <v>31/07/2020</v>
      </c>
      <c r="B55" s="142" t="str">
        <f>'[4]Relatório Empregados II'!$D56:$D56</f>
        <v>12955134000900</v>
      </c>
      <c r="C55" s="158" t="str">
        <f>'[4]Relatório Empregados II'!$G56:$G56</f>
        <v>INSTITUTO DIVA ALVES DO BRASIL</v>
      </c>
      <c r="D55" s="161" t="str">
        <f>'[4]Relatório Empregados II'!$J56</f>
        <v>6033075</v>
      </c>
      <c r="E55" s="143" t="str">
        <f>'[4]Relatório Empregados II'!$L56:L56</f>
        <v>UPA 24H PARQUE LAFAIETE - DUQUE DE CAXIAS I</v>
      </c>
      <c r="F55" s="144" t="str">
        <f>'[4]Relatório Empregados II'!$P56:$P56</f>
        <v>0008/2020</v>
      </c>
      <c r="G55" s="173" cm="1">
        <f t="array" ref="G55">'[4]Relatório Empregados II'!$T56:T56</f>
        <v>2020</v>
      </c>
      <c r="H55" s="145" t="str">
        <f>'[4]Relatório Empregados II'!$W56</f>
        <v>07</v>
      </c>
      <c r="I55" s="146">
        <f>'[4]Relatório Empregados II'!$Y56:$Y56</f>
        <v>0</v>
      </c>
      <c r="J55" s="147">
        <f>'[4]Relatório Empregados II'!$AB56:$AB56</f>
        <v>0</v>
      </c>
      <c r="K55" s="162">
        <f>'[4]Relatório Empregados II'!$AE56:$AE56</f>
        <v>0</v>
      </c>
      <c r="L55" s="163" cm="1">
        <f t="array" ref="L55">'[4]Relatório Empregados II'!$AI56:$AI56</f>
        <v>517410</v>
      </c>
      <c r="M55" s="149">
        <f>'[4]Relatório Empregados II'!$AL56:$AL56</f>
        <v>0</v>
      </c>
      <c r="N55" s="150">
        <f>'[4]Relatório Empregados II'!$AP56</f>
        <v>0</v>
      </c>
      <c r="O55" s="163">
        <f>'[4]Relatório Empregados II'!$AR56</f>
        <v>0</v>
      </c>
      <c r="P55" s="151">
        <f>'[4]Relatório Empregados II'!$AT56:$AT56</f>
        <v>0</v>
      </c>
      <c r="Q55" s="152">
        <f>'[4]Relatório Empregados II'!$AX56:$AX56</f>
        <v>180</v>
      </c>
      <c r="R55" s="153">
        <f>'[4]Relatório Empregados II'!$BA56:$BA56</f>
        <v>0</v>
      </c>
      <c r="S55" s="154" t="str">
        <f>'[4]Relatório Empregados II'!$BE56:$BE56</f>
        <v/>
      </c>
      <c r="T55" s="154" t="str">
        <f>'[4]Relatório Empregados II'!$BH56:$BH56</f>
        <v>CLT</v>
      </c>
      <c r="U55" s="148">
        <f>'[4]Relatório Empregados II'!$BK56:$BK56</f>
        <v>0</v>
      </c>
      <c r="V55" s="165">
        <f>'[4]Relatório Empregados II'!$BN56</f>
        <v>0</v>
      </c>
      <c r="W55" s="204">
        <f>'[4]Relatório Empregados II'!$BP56</f>
        <v>0</v>
      </c>
      <c r="X55" s="140">
        <f>'[4]Relatório Empregados II'!$BR56:$BR56</f>
        <v>1375.01</v>
      </c>
      <c r="Y55" s="157">
        <f>'[4]Relatório Empregados II'!$BU56</f>
        <v>0</v>
      </c>
      <c r="Z55" s="167">
        <f>'[4]Relatório Empregados II'!$BW56:$BW56</f>
        <v>0</v>
      </c>
      <c r="AA55" s="168">
        <f>'[4]Relatório Empregados II'!$CA56:$CA56</f>
        <v>0</v>
      </c>
      <c r="AB55" s="168">
        <f>'[4]Relatório Empregados II'!$CD56:$CD56</f>
        <v>0</v>
      </c>
      <c r="AC55" s="168">
        <f>'[4]Relatório Empregados II'!$CG56:$CG56</f>
        <v>0</v>
      </c>
      <c r="AD55" s="168">
        <f>'[4]Relatório Empregados II'!$CJ56</f>
        <v>0</v>
      </c>
      <c r="AE55" s="168">
        <f>'[4]Relatório Empregados II'!$CL56</f>
        <v>0</v>
      </c>
      <c r="AF55" s="168">
        <f>'[4]Relatório Empregados II'!$CN56:$CN56</f>
        <v>0</v>
      </c>
      <c r="AG55" s="168">
        <f>'[4]Relatório Empregados II'!$CQ56</f>
        <v>0</v>
      </c>
      <c r="AH55" s="140">
        <f>'[4]Relatório Empregados II'!$CS56:$CS56</f>
        <v>110</v>
      </c>
      <c r="AI55" s="157">
        <f>'[4]Relatório Empregados II'!$CV56:$CV56</f>
        <v>0</v>
      </c>
      <c r="AJ55" s="140">
        <f>'[4]Relatório Empregados II'!$CY56:$CY56</f>
        <v>382.25277999999997</v>
      </c>
      <c r="AK55" s="157">
        <f>'[4]Relatório Empregados II'!$DB56:$DB56</f>
        <v>382.25277999999997</v>
      </c>
      <c r="AL55" s="140">
        <f>'[4]Relatório Empregados II'!$DE56:$DE56</f>
        <v>0</v>
      </c>
      <c r="AM55" s="140">
        <f>'[4]Relatório Empregados II'!$DH56</f>
        <v>0</v>
      </c>
      <c r="AN55" s="157">
        <f>'[4]Relatório Empregados II'!$DJ56</f>
        <v>382.25277999999997</v>
      </c>
      <c r="AO55" s="140">
        <f>'[4]Relatório Empregados II'!$DL56</f>
        <v>0</v>
      </c>
      <c r="AP55" s="140">
        <f>'[4]Relatório Empregados II'!$DM$3:$DM56</f>
        <v>0</v>
      </c>
      <c r="AQ55" s="157"/>
      <c r="AR55" s="157"/>
      <c r="AS55" s="140">
        <f>'[4]Relatório Empregados II'!$DQ56:$DQ56</f>
        <v>0</v>
      </c>
      <c r="AT55" s="169">
        <f>'[4]Relatório Empregados II'!$DT56</f>
        <v>0</v>
      </c>
      <c r="AU55" s="167">
        <f>'[4]Relatório Empregados II'!$DV56</f>
        <v>0</v>
      </c>
      <c r="AV55" s="167">
        <f>'[4]Relatório Empregados II'!$DX56</f>
        <v>0</v>
      </c>
      <c r="AW55" s="156">
        <f>'[4]Relatório Empregados II'!$DZ56</f>
        <v>0</v>
      </c>
      <c r="AX55" s="156">
        <f>'[4]Relatório Empregados II'!$EB56</f>
        <v>0</v>
      </c>
      <c r="AY55" s="167" t="str">
        <f>'[4]Relatório Empregados II'!$ED56</f>
        <v>SEGURANÇA/ÁREAS COMUNS</v>
      </c>
      <c r="AZ55" s="156">
        <f>'[4]Relatório Empregados II'!$EH56</f>
        <v>0</v>
      </c>
      <c r="BA55" s="156">
        <f>'[4]Relatório Empregados II'!$EJ56</f>
        <v>0</v>
      </c>
    </row>
    <row r="56" spans="1:53">
      <c r="A56" s="170" t="str">
        <f>IFERROR(('[4]Relatório Empregados II'!$A57:$B57),"")</f>
        <v>31/07/2020</v>
      </c>
      <c r="B56" s="142" t="str">
        <f>'[4]Relatório Empregados II'!$D57:$D57</f>
        <v>12955134000900</v>
      </c>
      <c r="C56" s="158" t="str">
        <f>'[4]Relatório Empregados II'!$G57:$G57</f>
        <v>INSTITUTO DIVA ALVES DO BRASIL</v>
      </c>
      <c r="D56" s="161" t="str">
        <f>'[4]Relatório Empregados II'!$J57</f>
        <v>6033075</v>
      </c>
      <c r="E56" s="143" t="str">
        <f>'[4]Relatório Empregados II'!$L57:L57</f>
        <v>UPA 24H PARQUE LAFAIETE - DUQUE DE CAXIAS I</v>
      </c>
      <c r="F56" s="144" t="str">
        <f>'[4]Relatório Empregados II'!$P57:$P57</f>
        <v>0008/2020</v>
      </c>
      <c r="G56" s="173" cm="1">
        <f t="array" ref="G56">'[4]Relatório Empregados II'!$T57:T57</f>
        <v>2020</v>
      </c>
      <c r="H56" s="145" t="str">
        <f>'[4]Relatório Empregados II'!$W57</f>
        <v>07</v>
      </c>
      <c r="I56" s="146">
        <f>'[4]Relatório Empregados II'!$Y57:$Y57</f>
        <v>0</v>
      </c>
      <c r="J56" s="147">
        <f>'[4]Relatório Empregados II'!$AB57:$AB57</f>
        <v>0</v>
      </c>
      <c r="K56" s="162">
        <f>'[4]Relatório Empregados II'!$AE57:$AE57</f>
        <v>0</v>
      </c>
      <c r="L56" s="163" cm="1">
        <f t="array" ref="L56">'[4]Relatório Empregados II'!$AI57:$AI57</f>
        <v>517410</v>
      </c>
      <c r="M56" s="149">
        <f>'[4]Relatório Empregados II'!$AL57:$AL57</f>
        <v>0</v>
      </c>
      <c r="N56" s="150">
        <f>'[4]Relatório Empregados II'!$AP57</f>
        <v>0</v>
      </c>
      <c r="O56" s="163">
        <f>'[4]Relatório Empregados II'!$AR57</f>
        <v>0</v>
      </c>
      <c r="P56" s="151">
        <f>'[4]Relatório Empregados II'!$AT57:$AT57</f>
        <v>0</v>
      </c>
      <c r="Q56" s="152">
        <f>'[4]Relatório Empregados II'!$AX57:$AX57</f>
        <v>180</v>
      </c>
      <c r="R56" s="153">
        <f>'[4]Relatório Empregados II'!$BA57:$BA57</f>
        <v>0</v>
      </c>
      <c r="S56" s="154" t="str">
        <f>'[4]Relatório Empregados II'!$BE57:$BE57</f>
        <v/>
      </c>
      <c r="T56" s="154" t="str">
        <f>'[4]Relatório Empregados II'!$BH57:$BH57</f>
        <v>CLT</v>
      </c>
      <c r="U56" s="148">
        <f>'[4]Relatório Empregados II'!$BK57:$BK57</f>
        <v>0</v>
      </c>
      <c r="V56" s="165">
        <f>'[4]Relatório Empregados II'!$BN57</f>
        <v>0</v>
      </c>
      <c r="W56" s="204">
        <f>'[4]Relatório Empregados II'!$BP57</f>
        <v>0</v>
      </c>
      <c r="X56" s="140">
        <f>'[4]Relatório Empregados II'!$BR57:$BR57</f>
        <v>1375.01</v>
      </c>
      <c r="Y56" s="157">
        <f>'[4]Relatório Empregados II'!$BU57</f>
        <v>0</v>
      </c>
      <c r="Z56" s="167">
        <f>'[4]Relatório Empregados II'!$BW57:$BW57</f>
        <v>0</v>
      </c>
      <c r="AA56" s="168">
        <f>'[4]Relatório Empregados II'!$CA57:$CA57</f>
        <v>0</v>
      </c>
      <c r="AB56" s="168">
        <f>'[4]Relatório Empregados II'!$CD57:$CD57</f>
        <v>209</v>
      </c>
      <c r="AC56" s="168">
        <f>'[4]Relatório Empregados II'!$CG57:$CG57</f>
        <v>0</v>
      </c>
      <c r="AD56" s="168">
        <f>'[4]Relatório Empregados II'!$CJ57</f>
        <v>0</v>
      </c>
      <c r="AE56" s="168">
        <f>'[4]Relatório Empregados II'!$CL57</f>
        <v>0</v>
      </c>
      <c r="AF56" s="168">
        <f>'[4]Relatório Empregados II'!$CN57:$CN57</f>
        <v>0</v>
      </c>
      <c r="AG56" s="168">
        <f>'[4]Relatório Empregados II'!$CQ57</f>
        <v>0</v>
      </c>
      <c r="AH56" s="140">
        <f>'[4]Relatório Empregados II'!$CS57:$CS57</f>
        <v>157.78</v>
      </c>
      <c r="AI56" s="157">
        <f>'[4]Relatório Empregados II'!$CV57:$CV57</f>
        <v>0</v>
      </c>
      <c r="AJ56" s="140">
        <f>'[4]Relatório Empregados II'!$CY57:$CY57</f>
        <v>548.30496000000005</v>
      </c>
      <c r="AK56" s="157">
        <f>'[4]Relatório Empregados II'!$DB57:$DB57</f>
        <v>548.30496000000005</v>
      </c>
      <c r="AL56" s="140">
        <f>'[4]Relatório Empregados II'!$DE57:$DE57</f>
        <v>0</v>
      </c>
      <c r="AM56" s="140">
        <f>'[4]Relatório Empregados II'!$DH57</f>
        <v>0</v>
      </c>
      <c r="AN56" s="157">
        <f>'[4]Relatório Empregados II'!$DJ57</f>
        <v>548.30496000000005</v>
      </c>
      <c r="AO56" s="140">
        <f>'[4]Relatório Empregados II'!$DL57</f>
        <v>0</v>
      </c>
      <c r="AP56" s="140">
        <f>'[4]Relatório Empregados II'!$DM$3:$DM57</f>
        <v>0</v>
      </c>
      <c r="AQ56" s="157"/>
      <c r="AR56" s="157"/>
      <c r="AS56" s="140">
        <f>'[4]Relatório Empregados II'!$DQ57:$DQ57</f>
        <v>0</v>
      </c>
      <c r="AT56" s="169">
        <f>'[4]Relatório Empregados II'!$DT57</f>
        <v>0</v>
      </c>
      <c r="AU56" s="167">
        <f>'[4]Relatório Empregados II'!$DV57</f>
        <v>0</v>
      </c>
      <c r="AV56" s="167">
        <f>'[4]Relatório Empregados II'!$DX57</f>
        <v>0</v>
      </c>
      <c r="AW56" s="156">
        <f>'[4]Relatório Empregados II'!$DZ57</f>
        <v>0</v>
      </c>
      <c r="AX56" s="156">
        <f>'[4]Relatório Empregados II'!$EB57</f>
        <v>0</v>
      </c>
      <c r="AY56" s="167" t="str">
        <f>'[4]Relatório Empregados II'!$ED57</f>
        <v>SEGURANÇA/ÁREAS COMUNS</v>
      </c>
      <c r="AZ56" s="156">
        <f>'[4]Relatório Empregados II'!$EH57</f>
        <v>0</v>
      </c>
      <c r="BA56" s="156">
        <f>'[4]Relatório Empregados II'!$EJ57</f>
        <v>0</v>
      </c>
    </row>
    <row r="57" spans="1:53">
      <c r="A57" s="170" t="str">
        <f>IFERROR(('[4]Relatório Empregados II'!$A58:$B58),"")</f>
        <v>31/07/2020</v>
      </c>
      <c r="B57" s="142" t="str">
        <f>'[4]Relatório Empregados II'!$D58:$D58</f>
        <v>12955134000900</v>
      </c>
      <c r="C57" s="158" t="str">
        <f>'[4]Relatório Empregados II'!$G58:$G58</f>
        <v>INSTITUTO DIVA ALVES DO BRASIL</v>
      </c>
      <c r="D57" s="161" t="str">
        <f>'[4]Relatório Empregados II'!$J58</f>
        <v>6033075</v>
      </c>
      <c r="E57" s="143" t="str">
        <f>'[4]Relatório Empregados II'!$L58:L58</f>
        <v>UPA 24H PARQUE LAFAIETE - DUQUE DE CAXIAS I</v>
      </c>
      <c r="F57" s="144" t="str">
        <f>'[4]Relatório Empregados II'!$P58:$P58</f>
        <v>0008/2020</v>
      </c>
      <c r="G57" s="173" cm="1">
        <f t="array" ref="G57">'[4]Relatório Empregados II'!$T58:T58</f>
        <v>2020</v>
      </c>
      <c r="H57" s="145" t="str">
        <f>'[4]Relatório Empregados II'!$W58</f>
        <v>07</v>
      </c>
      <c r="I57" s="146">
        <f>'[4]Relatório Empregados II'!$Y58:$Y58</f>
        <v>0</v>
      </c>
      <c r="J57" s="147">
        <f>'[4]Relatório Empregados II'!$AB58:$AB58</f>
        <v>0</v>
      </c>
      <c r="K57" s="162">
        <f>'[4]Relatório Empregados II'!$AE58:$AE58</f>
        <v>0</v>
      </c>
      <c r="L57" s="163" cm="1">
        <f t="array" ref="L57">'[4]Relatório Empregados II'!$AI58:$AI58</f>
        <v>515110</v>
      </c>
      <c r="M57" s="149">
        <f>'[4]Relatório Empregados II'!$AL58:$AL58</f>
        <v>0</v>
      </c>
      <c r="N57" s="150">
        <f>'[4]Relatório Empregados II'!$AP58</f>
        <v>0</v>
      </c>
      <c r="O57" s="163">
        <f>'[4]Relatório Empregados II'!$AR58</f>
        <v>0</v>
      </c>
      <c r="P57" s="151">
        <f>'[4]Relatório Empregados II'!$AT58:$AT58</f>
        <v>0</v>
      </c>
      <c r="Q57" s="152">
        <f>'[4]Relatório Empregados II'!$AX58:$AX58</f>
        <v>180</v>
      </c>
      <c r="R57" s="153">
        <f>'[4]Relatório Empregados II'!$BA58:$BA58</f>
        <v>0</v>
      </c>
      <c r="S57" s="154" t="str">
        <f>'[4]Relatório Empregados II'!$BE58:$BE58</f>
        <v/>
      </c>
      <c r="T57" s="154" t="str">
        <f>'[4]Relatório Empregados II'!$BH58:$BH58</f>
        <v>CLT</v>
      </c>
      <c r="U57" s="148">
        <f>'[4]Relatório Empregados II'!$BK58:$BK58</f>
        <v>0</v>
      </c>
      <c r="V57" s="165">
        <f>'[4]Relatório Empregados II'!$BN58</f>
        <v>0</v>
      </c>
      <c r="W57" s="204">
        <f>'[4]Relatório Empregados II'!$BP58</f>
        <v>0</v>
      </c>
      <c r="X57" s="140">
        <f>'[4]Relatório Empregados II'!$BR58:$BR58</f>
        <v>1283.73</v>
      </c>
      <c r="Y57" s="157">
        <f>'[4]Relatório Empregados II'!$BU58</f>
        <v>0</v>
      </c>
      <c r="Z57" s="167">
        <f>'[4]Relatório Empregados II'!$BW58:$BW58</f>
        <v>0</v>
      </c>
      <c r="AA57" s="168">
        <f>'[4]Relatório Empregados II'!$CA58:$CA58</f>
        <v>0</v>
      </c>
      <c r="AB57" s="168">
        <f>'[4]Relatório Empregados II'!$CD58:$CD58</f>
        <v>209</v>
      </c>
      <c r="AC57" s="168">
        <f>'[4]Relatório Empregados II'!$CG58:$CG58</f>
        <v>0</v>
      </c>
      <c r="AD57" s="168">
        <f>'[4]Relatório Empregados II'!$CJ58</f>
        <v>0</v>
      </c>
      <c r="AE57" s="168">
        <f>'[4]Relatório Empregados II'!$CL58</f>
        <v>0</v>
      </c>
      <c r="AF57" s="168">
        <f>'[4]Relatório Empregados II'!$CN58:$CN58</f>
        <v>0</v>
      </c>
      <c r="AG57" s="168">
        <f>'[4]Relatório Empregados II'!$CQ58</f>
        <v>0</v>
      </c>
      <c r="AH57" s="140">
        <f>'[4]Relatório Empregados II'!$CS58:$CS58</f>
        <v>125.78</v>
      </c>
      <c r="AI57" s="157">
        <f>'[4]Relatório Empregados II'!$CV58:$CV58</f>
        <v>0</v>
      </c>
      <c r="AJ57" s="140">
        <f>'[4]Relatório Empregados II'!$CY58:$CY58</f>
        <v>437.09106000000003</v>
      </c>
      <c r="AK57" s="157">
        <f>'[4]Relatório Empregados II'!$DB58:$DB58</f>
        <v>437.09106000000003</v>
      </c>
      <c r="AL57" s="140">
        <f>'[4]Relatório Empregados II'!$DE58:$DE58</f>
        <v>0</v>
      </c>
      <c r="AM57" s="140">
        <f>'[4]Relatório Empregados II'!$DH58</f>
        <v>0</v>
      </c>
      <c r="AN57" s="157">
        <f>'[4]Relatório Empregados II'!$DJ58</f>
        <v>437.09106000000003</v>
      </c>
      <c r="AO57" s="140">
        <f>'[4]Relatório Empregados II'!$DL58</f>
        <v>0</v>
      </c>
      <c r="AP57" s="140">
        <f>'[4]Relatório Empregados II'!$DM$3:$DM58</f>
        <v>0</v>
      </c>
      <c r="AQ57" s="157"/>
      <c r="AR57" s="157"/>
      <c r="AS57" s="140">
        <f>'[4]Relatório Empregados II'!$DQ58:$DQ58</f>
        <v>0</v>
      </c>
      <c r="AT57" s="169">
        <f>'[4]Relatório Empregados II'!$DT58</f>
        <v>0</v>
      </c>
      <c r="AU57" s="167">
        <f>'[4]Relatório Empregados II'!$DV58</f>
        <v>0</v>
      </c>
      <c r="AV57" s="167">
        <f>'[4]Relatório Empregados II'!$DX58</f>
        <v>0</v>
      </c>
      <c r="AW57" s="156">
        <f>'[4]Relatório Empregados II'!$DZ58</f>
        <v>0</v>
      </c>
      <c r="AX57" s="156">
        <f>'[4]Relatório Empregados II'!$EB58</f>
        <v>0</v>
      </c>
      <c r="AY57" s="167" t="str">
        <f>'[4]Relatório Empregados II'!$ED58</f>
        <v>ACOLHIMENTO</v>
      </c>
      <c r="AZ57" s="156">
        <f>'[4]Relatório Empregados II'!$EH58</f>
        <v>0</v>
      </c>
      <c r="BA57" s="156">
        <f>'[4]Relatório Empregados II'!$EJ58</f>
        <v>0</v>
      </c>
    </row>
    <row r="58" spans="1:53">
      <c r="A58" s="170" t="str">
        <f>IFERROR(('[4]Relatório Empregados II'!$A59:$B59),"")</f>
        <v>31/07/2020</v>
      </c>
      <c r="B58" s="142" t="str">
        <f>'[4]Relatório Empregados II'!$D59:$D59</f>
        <v>12955134000900</v>
      </c>
      <c r="C58" s="158" t="str">
        <f>'[4]Relatório Empregados II'!$G59:$G59</f>
        <v>INSTITUTO DIVA ALVES DO BRASIL</v>
      </c>
      <c r="D58" s="161" t="str">
        <f>'[4]Relatório Empregados II'!$J59</f>
        <v>6033075</v>
      </c>
      <c r="E58" s="143" t="str">
        <f>'[4]Relatório Empregados II'!$L59:L59</f>
        <v>UPA 24H PARQUE LAFAIETE - DUQUE DE CAXIAS I</v>
      </c>
      <c r="F58" s="144" t="str">
        <f>'[4]Relatório Empregados II'!$P59:$P59</f>
        <v>0008/2020</v>
      </c>
      <c r="G58" s="173" cm="1">
        <f t="array" ref="G58">'[4]Relatório Empregados II'!$T59:T59</f>
        <v>2020</v>
      </c>
      <c r="H58" s="145" t="str">
        <f>'[4]Relatório Empregados II'!$W59</f>
        <v>07</v>
      </c>
      <c r="I58" s="146">
        <f>'[4]Relatório Empregados II'!$Y59:$Y59</f>
        <v>0</v>
      </c>
      <c r="J58" s="147">
        <f>'[4]Relatório Empregados II'!$AB59:$AB59</f>
        <v>0</v>
      </c>
      <c r="K58" s="162">
        <f>'[4]Relatório Empregados II'!$AE59:$AE59</f>
        <v>0</v>
      </c>
      <c r="L58" s="163" cm="1">
        <f t="array" ref="L58">'[4]Relatório Empregados II'!$AI59:$AI59</f>
        <v>422105</v>
      </c>
      <c r="M58" s="149">
        <f>'[4]Relatório Empregados II'!$AL59:$AL59</f>
        <v>0</v>
      </c>
      <c r="N58" s="150">
        <f>'[4]Relatório Empregados II'!$AP59</f>
        <v>0</v>
      </c>
      <c r="O58" s="163">
        <f>'[4]Relatório Empregados II'!$AR59</f>
        <v>0</v>
      </c>
      <c r="P58" s="151">
        <f>'[4]Relatório Empregados II'!$AT59:$AT59</f>
        <v>0</v>
      </c>
      <c r="Q58" s="152">
        <f>'[4]Relatório Empregados II'!$AX59:$AX59</f>
        <v>180</v>
      </c>
      <c r="R58" s="153">
        <f>'[4]Relatório Empregados II'!$BA59:$BA59</f>
        <v>0</v>
      </c>
      <c r="S58" s="154" t="str">
        <f>'[4]Relatório Empregados II'!$BE59:$BE59</f>
        <v/>
      </c>
      <c r="T58" s="154" t="str">
        <f>'[4]Relatório Empregados II'!$BH59:$BH59</f>
        <v>CLT</v>
      </c>
      <c r="U58" s="148">
        <f>'[4]Relatório Empregados II'!$BK59:$BK59</f>
        <v>0</v>
      </c>
      <c r="V58" s="165">
        <f>'[4]Relatório Empregados II'!$BN59</f>
        <v>0</v>
      </c>
      <c r="W58" s="204">
        <f>'[4]Relatório Empregados II'!$BP59</f>
        <v>0</v>
      </c>
      <c r="X58" s="140">
        <f>'[4]Relatório Empregados II'!$BR59:$BR59</f>
        <v>1375.01</v>
      </c>
      <c r="Y58" s="157">
        <f>'[4]Relatório Empregados II'!$BU59</f>
        <v>0</v>
      </c>
      <c r="Z58" s="167">
        <f>'[4]Relatório Empregados II'!$BW59:$BW59</f>
        <v>0</v>
      </c>
      <c r="AA58" s="168">
        <f>'[4]Relatório Empregados II'!$CA59:$CA59</f>
        <v>0</v>
      </c>
      <c r="AB58" s="168">
        <f>'[4]Relatório Empregados II'!$CD59:$CD59</f>
        <v>209</v>
      </c>
      <c r="AC58" s="168">
        <f>'[4]Relatório Empregados II'!$CG59:$CG59</f>
        <v>0</v>
      </c>
      <c r="AD58" s="168">
        <f>'[4]Relatório Empregados II'!$CJ59</f>
        <v>0</v>
      </c>
      <c r="AE58" s="168">
        <f>'[4]Relatório Empregados II'!$CL59</f>
        <v>0</v>
      </c>
      <c r="AF58" s="168">
        <f>'[4]Relatório Empregados II'!$CN59:$CN59</f>
        <v>0</v>
      </c>
      <c r="AG58" s="168">
        <f>'[4]Relatório Empregados II'!$CQ59</f>
        <v>0</v>
      </c>
      <c r="AH58" s="140">
        <f>'[4]Relatório Empregados II'!$CS59:$CS59</f>
        <v>133.53</v>
      </c>
      <c r="AI58" s="157">
        <f>'[4]Relatório Empregados II'!$CV59:$CV59</f>
        <v>0</v>
      </c>
      <c r="AJ58" s="140">
        <f>'[4]Relatório Empregados II'!$CY59:$CY59</f>
        <v>464.04038000000003</v>
      </c>
      <c r="AK58" s="157">
        <f>'[4]Relatório Empregados II'!$DB59:$DB59</f>
        <v>464.04038000000003</v>
      </c>
      <c r="AL58" s="140">
        <f>'[4]Relatório Empregados II'!$DE59:$DE59</f>
        <v>0</v>
      </c>
      <c r="AM58" s="140">
        <f>'[4]Relatório Empregados II'!$DH59</f>
        <v>0</v>
      </c>
      <c r="AN58" s="157">
        <f>'[4]Relatório Empregados II'!$DJ59</f>
        <v>464.04038000000003</v>
      </c>
      <c r="AO58" s="140">
        <f>'[4]Relatório Empregados II'!$DL59</f>
        <v>0</v>
      </c>
      <c r="AP58" s="140">
        <f>'[4]Relatório Empregados II'!$DM$3:$DM59</f>
        <v>0</v>
      </c>
      <c r="AQ58" s="157"/>
      <c r="AR58" s="157"/>
      <c r="AS58" s="140">
        <f>'[4]Relatório Empregados II'!$DQ59:$DQ59</f>
        <v>0</v>
      </c>
      <c r="AT58" s="169">
        <f>'[4]Relatório Empregados II'!$DT59</f>
        <v>0</v>
      </c>
      <c r="AU58" s="167">
        <f>'[4]Relatório Empregados II'!$DV59</f>
        <v>0</v>
      </c>
      <c r="AV58" s="167">
        <f>'[4]Relatório Empregados II'!$DX59</f>
        <v>0</v>
      </c>
      <c r="AW58" s="156">
        <f>'[4]Relatório Empregados II'!$DZ59</f>
        <v>0</v>
      </c>
      <c r="AX58" s="156">
        <f>'[4]Relatório Empregados II'!$EB59</f>
        <v>0</v>
      </c>
      <c r="AY58" s="167" t="str">
        <f>'[4]Relatório Empregados II'!$ED59</f>
        <v>RECEPÇÃO</v>
      </c>
      <c r="AZ58" s="156">
        <f>'[4]Relatório Empregados II'!$EH59</f>
        <v>0</v>
      </c>
      <c r="BA58" s="156">
        <f>'[4]Relatório Empregados II'!$EJ59</f>
        <v>0</v>
      </c>
    </row>
    <row r="59" spans="1:53">
      <c r="A59" s="170" t="str">
        <f>IFERROR(('[4]Relatório Empregados II'!$A60:$B60),"")</f>
        <v>31/07/2020</v>
      </c>
      <c r="B59" s="142" t="str">
        <f>'[4]Relatório Empregados II'!$D60:$D60</f>
        <v>12955134000900</v>
      </c>
      <c r="C59" s="158" t="str">
        <f>'[4]Relatório Empregados II'!$G60:$G60</f>
        <v>INSTITUTO DIVA ALVES DO BRASIL</v>
      </c>
      <c r="D59" s="161" t="str">
        <f>'[4]Relatório Empregados II'!$J60</f>
        <v>6033075</v>
      </c>
      <c r="E59" s="143" t="str">
        <f>'[4]Relatório Empregados II'!$L60:L60</f>
        <v>UPA 24H PARQUE LAFAIETE - DUQUE DE CAXIAS I</v>
      </c>
      <c r="F59" s="144" t="str">
        <f>'[4]Relatório Empregados II'!$P60:$P60</f>
        <v>0008/2020</v>
      </c>
      <c r="G59" s="173" cm="1">
        <f t="array" ref="G59">'[4]Relatório Empregados II'!$T60:T60</f>
        <v>2020</v>
      </c>
      <c r="H59" s="145" t="str">
        <f>'[4]Relatório Empregados II'!$W60</f>
        <v>07</v>
      </c>
      <c r="I59" s="146">
        <f>'[4]Relatório Empregados II'!$Y60:$Y60</f>
        <v>0</v>
      </c>
      <c r="J59" s="147">
        <f>'[4]Relatório Empregados II'!$AB60:$AB60</f>
        <v>0</v>
      </c>
      <c r="K59" s="162">
        <f>'[4]Relatório Empregados II'!$AE60:$AE60</f>
        <v>0</v>
      </c>
      <c r="L59" s="163" cm="1">
        <f t="array" ref="L59">'[4]Relatório Empregados II'!$AI60:$AI60</f>
        <v>517410</v>
      </c>
      <c r="M59" s="149">
        <f>'[4]Relatório Empregados II'!$AL60:$AL60</f>
        <v>0</v>
      </c>
      <c r="N59" s="150">
        <f>'[4]Relatório Empregados II'!$AP60</f>
        <v>0</v>
      </c>
      <c r="O59" s="163">
        <f>'[4]Relatório Empregados II'!$AR60</f>
        <v>0</v>
      </c>
      <c r="P59" s="151">
        <f>'[4]Relatório Empregados II'!$AT60:$AT60</f>
        <v>0</v>
      </c>
      <c r="Q59" s="152">
        <f>'[4]Relatório Empregados II'!$AX60:$AX60</f>
        <v>180</v>
      </c>
      <c r="R59" s="153">
        <f>'[4]Relatório Empregados II'!$BA60:$BA60</f>
        <v>0</v>
      </c>
      <c r="S59" s="154" t="str">
        <f>'[4]Relatório Empregados II'!$BE60:$BE60</f>
        <v/>
      </c>
      <c r="T59" s="154" t="str">
        <f>'[4]Relatório Empregados II'!$BH60:$BH60</f>
        <v>CLT</v>
      </c>
      <c r="U59" s="148">
        <f>'[4]Relatório Empregados II'!$BK60:$BK60</f>
        <v>0</v>
      </c>
      <c r="V59" s="165">
        <f>'[4]Relatório Empregados II'!$BN60</f>
        <v>0</v>
      </c>
      <c r="W59" s="204">
        <f>'[4]Relatório Empregados II'!$BP60</f>
        <v>0</v>
      </c>
      <c r="X59" s="140">
        <f>'[4]Relatório Empregados II'!$BR60:$BR60</f>
        <v>1375.01</v>
      </c>
      <c r="Y59" s="157">
        <f>'[4]Relatório Empregados II'!$BU60</f>
        <v>0</v>
      </c>
      <c r="Z59" s="167">
        <f>'[4]Relatório Empregados II'!$BW60:$BW60</f>
        <v>0</v>
      </c>
      <c r="AA59" s="168">
        <f>'[4]Relatório Empregados II'!$CA60:$CA60</f>
        <v>0</v>
      </c>
      <c r="AB59" s="168">
        <f>'[4]Relatório Empregados II'!$CD60:$CD60</f>
        <v>209</v>
      </c>
      <c r="AC59" s="168">
        <f>'[4]Relatório Empregados II'!$CG60:$CG60</f>
        <v>0</v>
      </c>
      <c r="AD59" s="168">
        <f>'[4]Relatório Empregados II'!$CJ60</f>
        <v>0</v>
      </c>
      <c r="AE59" s="168">
        <f>'[4]Relatório Empregados II'!$CL60</f>
        <v>0</v>
      </c>
      <c r="AF59" s="168">
        <f>'[4]Relatório Empregados II'!$CN60:$CN60</f>
        <v>0</v>
      </c>
      <c r="AG59" s="168">
        <f>'[4]Relatório Empregados II'!$CQ60</f>
        <v>0</v>
      </c>
      <c r="AH59" s="140">
        <f>'[4]Relatório Empregados II'!$CS60:$CS60</f>
        <v>146.21</v>
      </c>
      <c r="AI59" s="157">
        <f>'[4]Relatório Empregados II'!$CV60:$CV60</f>
        <v>0</v>
      </c>
      <c r="AJ59" s="140">
        <f>'[4]Relatório Empregados II'!$CY60:$CY60</f>
        <v>508.10059999999999</v>
      </c>
      <c r="AK59" s="157">
        <f>'[4]Relatório Empregados II'!$DB60:$DB60</f>
        <v>508.10059999999999</v>
      </c>
      <c r="AL59" s="140">
        <f>'[4]Relatório Empregados II'!$DE60:$DE60</f>
        <v>0</v>
      </c>
      <c r="AM59" s="140">
        <f>'[4]Relatório Empregados II'!$DH60</f>
        <v>0</v>
      </c>
      <c r="AN59" s="157">
        <f>'[4]Relatório Empregados II'!$DJ60</f>
        <v>508.10059999999999</v>
      </c>
      <c r="AO59" s="140">
        <f>'[4]Relatório Empregados II'!$DL60</f>
        <v>0</v>
      </c>
      <c r="AP59" s="140">
        <f>'[4]Relatório Empregados II'!$DM$3:$DM60</f>
        <v>0</v>
      </c>
      <c r="AQ59" s="157"/>
      <c r="AR59" s="157"/>
      <c r="AS59" s="140">
        <f>'[4]Relatório Empregados II'!$DQ60:$DQ60</f>
        <v>0</v>
      </c>
      <c r="AT59" s="169">
        <f>'[4]Relatório Empregados II'!$DT60</f>
        <v>0</v>
      </c>
      <c r="AU59" s="167">
        <f>'[4]Relatório Empregados II'!$DV60</f>
        <v>0</v>
      </c>
      <c r="AV59" s="167">
        <f>'[4]Relatório Empregados II'!$DX60</f>
        <v>0</v>
      </c>
      <c r="AW59" s="156">
        <f>'[4]Relatório Empregados II'!$DZ60</f>
        <v>0</v>
      </c>
      <c r="AX59" s="156">
        <f>'[4]Relatório Empregados II'!$EB60</f>
        <v>0</v>
      </c>
      <c r="AY59" s="167" t="str">
        <f>'[4]Relatório Empregados II'!$ED60</f>
        <v>SEGURANÇA/ÁREAS COMUNS</v>
      </c>
      <c r="AZ59" s="156">
        <f>'[4]Relatório Empregados II'!$EH60</f>
        <v>0</v>
      </c>
      <c r="BA59" s="156">
        <f>'[4]Relatório Empregados II'!$EJ60</f>
        <v>0</v>
      </c>
    </row>
    <row r="60" spans="1:53">
      <c r="A60" s="170" t="str">
        <f>IFERROR(('[4]Relatório Empregados II'!$A61:$B61),"")</f>
        <v>31/07/2020</v>
      </c>
      <c r="B60" s="142" t="str">
        <f>'[4]Relatório Empregados II'!$D61:$D61</f>
        <v>12955134000900</v>
      </c>
      <c r="C60" s="158" t="str">
        <f>'[4]Relatório Empregados II'!$G61:$G61</f>
        <v>INSTITUTO DIVA ALVES DO BRASIL</v>
      </c>
      <c r="D60" s="161" t="str">
        <f>'[4]Relatório Empregados II'!$J61</f>
        <v>6033075</v>
      </c>
      <c r="E60" s="143" t="str">
        <f>'[4]Relatório Empregados II'!$L61:L61</f>
        <v>UPA 24H PARQUE LAFAIETE - DUQUE DE CAXIAS I</v>
      </c>
      <c r="F60" s="144" t="str">
        <f>'[4]Relatório Empregados II'!$P61:$P61</f>
        <v>0008/2020</v>
      </c>
      <c r="G60" s="173" cm="1">
        <f t="array" ref="G60">'[4]Relatório Empregados II'!$T61:T61</f>
        <v>2020</v>
      </c>
      <c r="H60" s="145" t="str">
        <f>'[4]Relatório Empregados II'!$W61</f>
        <v>07</v>
      </c>
      <c r="I60" s="146">
        <f>'[4]Relatório Empregados II'!$Y61:$Y61</f>
        <v>0</v>
      </c>
      <c r="J60" s="147">
        <f>'[4]Relatório Empregados II'!$AB61:$AB61</f>
        <v>0</v>
      </c>
      <c r="K60" s="162">
        <f>'[4]Relatório Empregados II'!$AE61:$AE61</f>
        <v>0</v>
      </c>
      <c r="L60" s="163" cm="1">
        <f t="array" ref="L60">'[4]Relatório Empregados II'!$AI61:$AI61</f>
        <v>410105</v>
      </c>
      <c r="M60" s="149">
        <f>'[4]Relatório Empregados II'!$AL61:$AL61</f>
        <v>0</v>
      </c>
      <c r="N60" s="150">
        <f>'[4]Relatório Empregados II'!$AP61</f>
        <v>0</v>
      </c>
      <c r="O60" s="163">
        <f>'[4]Relatório Empregados II'!$AR61</f>
        <v>0</v>
      </c>
      <c r="P60" s="151">
        <f>'[4]Relatório Empregados II'!$AT61:$AT61</f>
        <v>0</v>
      </c>
      <c r="Q60" s="152">
        <f>'[4]Relatório Empregados II'!$AX61:$AX61</f>
        <v>180</v>
      </c>
      <c r="R60" s="153">
        <f>'[4]Relatório Empregados II'!$BA61:$BA61</f>
        <v>0</v>
      </c>
      <c r="S60" s="154" t="str">
        <f>'[4]Relatório Empregados II'!$BE61:$BE61</f>
        <v/>
      </c>
      <c r="T60" s="154" t="str">
        <f>'[4]Relatório Empregados II'!$BH61:$BH61</f>
        <v>CLT</v>
      </c>
      <c r="U60" s="148">
        <f>'[4]Relatório Empregados II'!$BK61:$BK61</f>
        <v>0</v>
      </c>
      <c r="V60" s="165">
        <f>'[4]Relatório Empregados II'!$BN61</f>
        <v>0</v>
      </c>
      <c r="W60" s="204">
        <f>'[4]Relatório Empregados II'!$BP61</f>
        <v>0</v>
      </c>
      <c r="X60" s="140">
        <f>'[4]Relatório Empregados II'!$BR61:$BR61</f>
        <v>1660</v>
      </c>
      <c r="Y60" s="157">
        <f>'[4]Relatório Empregados II'!$BU61</f>
        <v>0</v>
      </c>
      <c r="Z60" s="167">
        <f>'[4]Relatório Empregados II'!$BW61:$BW61</f>
        <v>0</v>
      </c>
      <c r="AA60" s="168">
        <f>'[4]Relatório Empregados II'!$CA61:$CA61</f>
        <v>677.22</v>
      </c>
      <c r="AB60" s="168">
        <f>'[4]Relatório Empregados II'!$CD61:$CD61</f>
        <v>0</v>
      </c>
      <c r="AC60" s="168">
        <f>'[4]Relatório Empregados II'!$CG61:$CG61</f>
        <v>0</v>
      </c>
      <c r="AD60" s="168">
        <f>'[4]Relatório Empregados II'!$CJ61</f>
        <v>0</v>
      </c>
      <c r="AE60" s="168">
        <f>'[4]Relatório Empregados II'!$CL61</f>
        <v>0</v>
      </c>
      <c r="AF60" s="168">
        <f>'[4]Relatório Empregados II'!$CN61:$CN61</f>
        <v>0</v>
      </c>
      <c r="AG60" s="168">
        <f>'[4]Relatório Empregados II'!$CQ61</f>
        <v>0</v>
      </c>
      <c r="AH60" s="140">
        <f>'[4]Relatório Empregados II'!$CS61:$CS61</f>
        <v>224.93</v>
      </c>
      <c r="AI60" s="157">
        <f>'[4]Relatório Empregados II'!$CV61:$CV61</f>
        <v>0</v>
      </c>
      <c r="AJ60" s="140">
        <f>'[4]Relatório Empregados II'!$CY61:$CY61</f>
        <v>781.66650000000004</v>
      </c>
      <c r="AK60" s="157">
        <f>'[4]Relatório Empregados II'!$DB61:$DB61</f>
        <v>781.66650000000004</v>
      </c>
      <c r="AL60" s="140">
        <f>'[4]Relatório Empregados II'!$DE61:$DE61</f>
        <v>0</v>
      </c>
      <c r="AM60" s="140">
        <f>'[4]Relatório Empregados II'!$DH61</f>
        <v>0</v>
      </c>
      <c r="AN60" s="157">
        <f>'[4]Relatório Empregados II'!$DJ61</f>
        <v>781.66650000000004</v>
      </c>
      <c r="AO60" s="140">
        <f>'[4]Relatório Empregados II'!$DL61</f>
        <v>0</v>
      </c>
      <c r="AP60" s="140">
        <f>'[4]Relatório Empregados II'!$DM$3:$DM61</f>
        <v>0</v>
      </c>
      <c r="AQ60" s="157"/>
      <c r="AR60" s="157"/>
      <c r="AS60" s="140">
        <f>'[4]Relatório Empregados II'!$DQ61:$DQ61</f>
        <v>2708.89</v>
      </c>
      <c r="AT60" s="169">
        <f>'[4]Relatório Empregados II'!$DT61</f>
        <v>0</v>
      </c>
      <c r="AU60" s="167">
        <f>'[4]Relatório Empregados II'!$DV61</f>
        <v>0</v>
      </c>
      <c r="AV60" s="167">
        <f>'[4]Relatório Empregados II'!$DX61</f>
        <v>0</v>
      </c>
      <c r="AW60" s="156">
        <f>'[4]Relatório Empregados II'!$DZ61</f>
        <v>0</v>
      </c>
      <c r="AX60" s="156">
        <f>'[4]Relatório Empregados II'!$EB61</f>
        <v>0</v>
      </c>
      <c r="AY60" s="167" t="str">
        <f>'[4]Relatório Empregados II'!$ED61</f>
        <v>HIGIENIZAÇAO</v>
      </c>
      <c r="AZ60" s="156">
        <f>'[4]Relatório Empregados II'!$EH61</f>
        <v>0</v>
      </c>
      <c r="BA60" s="156">
        <f>'[4]Relatório Empregados II'!$EJ61</f>
        <v>0</v>
      </c>
    </row>
    <row r="61" spans="1:53">
      <c r="A61" s="170" t="str">
        <f>IFERROR(('[4]Relatório Empregados II'!$A62:$B62),"")</f>
        <v>31/07/2020</v>
      </c>
      <c r="B61" s="142" t="str">
        <f>'[4]Relatório Empregados II'!$D62:$D62</f>
        <v>12955134000900</v>
      </c>
      <c r="C61" s="158" t="str">
        <f>'[4]Relatório Empregados II'!$G62:$G62</f>
        <v>INSTITUTO DIVA ALVES DO BRASIL</v>
      </c>
      <c r="D61" s="161" t="str">
        <f>'[4]Relatório Empregados II'!$J62</f>
        <v>6033075</v>
      </c>
      <c r="E61" s="143" t="str">
        <f>'[4]Relatório Empregados II'!$L62:L62</f>
        <v>UPA 24H PARQUE LAFAIETE - DUQUE DE CAXIAS I</v>
      </c>
      <c r="F61" s="144" t="str">
        <f>'[4]Relatório Empregados II'!$P62:$P62</f>
        <v>0008/2020</v>
      </c>
      <c r="G61" s="173" cm="1">
        <f t="array" ref="G61">'[4]Relatório Empregados II'!$T62:T62</f>
        <v>2020</v>
      </c>
      <c r="H61" s="145" t="str">
        <f>'[4]Relatório Empregados II'!$W62</f>
        <v>07</v>
      </c>
      <c r="I61" s="146">
        <f>'[4]Relatório Empregados II'!$Y62:$Y62</f>
        <v>0</v>
      </c>
      <c r="J61" s="147">
        <f>'[4]Relatório Empregados II'!$AB62:$AB62</f>
        <v>0</v>
      </c>
      <c r="K61" s="162">
        <f>'[4]Relatório Empregados II'!$AE62:$AE62</f>
        <v>0</v>
      </c>
      <c r="L61" s="163" cm="1">
        <f t="array" ref="L61">'[4]Relatório Empregados II'!$AI62:$AI62</f>
        <v>517410</v>
      </c>
      <c r="M61" s="149">
        <f>'[4]Relatório Empregados II'!$AL62:$AL62</f>
        <v>0</v>
      </c>
      <c r="N61" s="150">
        <f>'[4]Relatório Empregados II'!$AP62</f>
        <v>0</v>
      </c>
      <c r="O61" s="163">
        <f>'[4]Relatório Empregados II'!$AR62</f>
        <v>0</v>
      </c>
      <c r="P61" s="151">
        <f>'[4]Relatório Empregados II'!$AT62:$AT62</f>
        <v>0</v>
      </c>
      <c r="Q61" s="152">
        <f>'[4]Relatório Empregados II'!$AX62:$AX62</f>
        <v>180</v>
      </c>
      <c r="R61" s="153">
        <f>'[4]Relatório Empregados II'!$BA62:$BA62</f>
        <v>0</v>
      </c>
      <c r="S61" s="154" t="str">
        <f>'[4]Relatório Empregados II'!$BE62:$BE62</f>
        <v/>
      </c>
      <c r="T61" s="154" t="str">
        <f>'[4]Relatório Empregados II'!$BH62:$BH62</f>
        <v>CLT</v>
      </c>
      <c r="U61" s="148">
        <f>'[4]Relatório Empregados II'!$BK62:$BK62</f>
        <v>0</v>
      </c>
      <c r="V61" s="165">
        <f>'[4]Relatório Empregados II'!$BN62</f>
        <v>0</v>
      </c>
      <c r="W61" s="204">
        <f>'[4]Relatório Empregados II'!$BP62</f>
        <v>0</v>
      </c>
      <c r="X61" s="140">
        <f>'[4]Relatório Empregados II'!$BR62:$BR62</f>
        <v>1375.01</v>
      </c>
      <c r="Y61" s="157">
        <f>'[4]Relatório Empregados II'!$BU62</f>
        <v>0</v>
      </c>
      <c r="Z61" s="167">
        <f>'[4]Relatório Empregados II'!$BW62:$BW62</f>
        <v>0</v>
      </c>
      <c r="AA61" s="168">
        <f>'[4]Relatório Empregados II'!$CA62:$CA62</f>
        <v>0</v>
      </c>
      <c r="AB61" s="168">
        <f>'[4]Relatório Empregados II'!$CD62:$CD62</f>
        <v>209</v>
      </c>
      <c r="AC61" s="168">
        <f>'[4]Relatório Empregados II'!$CG62:$CG62</f>
        <v>0</v>
      </c>
      <c r="AD61" s="168">
        <f>'[4]Relatório Empregados II'!$CJ62</f>
        <v>0</v>
      </c>
      <c r="AE61" s="168">
        <f>'[4]Relatório Empregados II'!$CL62</f>
        <v>0</v>
      </c>
      <c r="AF61" s="168">
        <f>'[4]Relatório Empregados II'!$CN62:$CN62</f>
        <v>0</v>
      </c>
      <c r="AG61" s="168">
        <f>'[4]Relatório Empregados II'!$CQ62</f>
        <v>0</v>
      </c>
      <c r="AH61" s="140">
        <f>'[4]Relatório Empregados II'!$CS62:$CS62</f>
        <v>135.12</v>
      </c>
      <c r="AI61" s="157">
        <f>'[4]Relatório Empregados II'!$CV62:$CV62</f>
        <v>0</v>
      </c>
      <c r="AJ61" s="140">
        <f>'[4]Relatório Empregados II'!$CY62:$CY62</f>
        <v>469.56702000000001</v>
      </c>
      <c r="AK61" s="157">
        <f>'[4]Relatório Empregados II'!$DB62:$DB62</f>
        <v>469.56702000000001</v>
      </c>
      <c r="AL61" s="140">
        <f>'[4]Relatório Empregados II'!$DE62:$DE62</f>
        <v>0</v>
      </c>
      <c r="AM61" s="140">
        <f>'[4]Relatório Empregados II'!$DH62</f>
        <v>0</v>
      </c>
      <c r="AN61" s="157">
        <f>'[4]Relatório Empregados II'!$DJ62</f>
        <v>469.56702000000001</v>
      </c>
      <c r="AO61" s="140">
        <f>'[4]Relatório Empregados II'!$DL62</f>
        <v>0</v>
      </c>
      <c r="AP61" s="140">
        <f>'[4]Relatório Empregados II'!$DM$3:$DM62</f>
        <v>0</v>
      </c>
      <c r="AQ61" s="157"/>
      <c r="AR61" s="157"/>
      <c r="AS61" s="140">
        <f>'[4]Relatório Empregados II'!$DQ62:$DQ62</f>
        <v>0</v>
      </c>
      <c r="AT61" s="169">
        <f>'[4]Relatório Empregados II'!$DT62</f>
        <v>0</v>
      </c>
      <c r="AU61" s="167">
        <f>'[4]Relatório Empregados II'!$DV62</f>
        <v>0</v>
      </c>
      <c r="AV61" s="167">
        <f>'[4]Relatório Empregados II'!$DX62</f>
        <v>0</v>
      </c>
      <c r="AW61" s="156">
        <f>'[4]Relatório Empregados II'!$DZ62</f>
        <v>0</v>
      </c>
      <c r="AX61" s="156">
        <f>'[4]Relatório Empregados II'!$EB62</f>
        <v>0</v>
      </c>
      <c r="AY61" s="167" t="str">
        <f>'[4]Relatório Empregados II'!$ED62</f>
        <v>SEGURANÇA/ÁREAS COMUNS</v>
      </c>
      <c r="AZ61" s="156">
        <f>'[4]Relatório Empregados II'!$EH62</f>
        <v>0</v>
      </c>
      <c r="BA61" s="156">
        <f>'[4]Relatório Empregados II'!$EJ62</f>
        <v>0</v>
      </c>
    </row>
    <row r="62" spans="1:53">
      <c r="A62" s="170" t="str">
        <f>IFERROR(('[4]Relatório Empregados II'!$A63:$B63),"")</f>
        <v>31/07/2020</v>
      </c>
      <c r="B62" s="142" t="str">
        <f>'[4]Relatório Empregados II'!$D63:$D63</f>
        <v>12955134000900</v>
      </c>
      <c r="C62" s="158" t="str">
        <f>'[4]Relatório Empregados II'!$G63:$G63</f>
        <v>INSTITUTO DIVA ALVES DO BRASIL</v>
      </c>
      <c r="D62" s="161" t="str">
        <f>'[4]Relatório Empregados II'!$J63</f>
        <v>6033075</v>
      </c>
      <c r="E62" s="143" t="str">
        <f>'[4]Relatório Empregados II'!$L63:L63</f>
        <v>UPA 24H PARQUE LAFAIETE - DUQUE DE CAXIAS I</v>
      </c>
      <c r="F62" s="144" t="str">
        <f>'[4]Relatório Empregados II'!$P63:$P63</f>
        <v>0008/2020</v>
      </c>
      <c r="G62" s="173" cm="1">
        <f t="array" ref="G62">'[4]Relatório Empregados II'!$T63:T63</f>
        <v>2020</v>
      </c>
      <c r="H62" s="145" t="str">
        <f>'[4]Relatório Empregados II'!$W63</f>
        <v>07</v>
      </c>
      <c r="I62" s="146">
        <f>'[4]Relatório Empregados II'!$Y63:$Y63</f>
        <v>0</v>
      </c>
      <c r="J62" s="147">
        <f>'[4]Relatório Empregados II'!$AB63:$AB63</f>
        <v>0</v>
      </c>
      <c r="K62" s="162">
        <f>'[4]Relatório Empregados II'!$AE63:$AE63</f>
        <v>0</v>
      </c>
      <c r="L62" s="163" cm="1">
        <f t="array" ref="L62">'[4]Relatório Empregados II'!$AI63:$AI63</f>
        <v>314410</v>
      </c>
      <c r="M62" s="149">
        <f>'[4]Relatório Empregados II'!$AL63:$AL63</f>
        <v>0</v>
      </c>
      <c r="N62" s="150">
        <f>'[4]Relatório Empregados II'!$AP63</f>
        <v>0</v>
      </c>
      <c r="O62" s="163">
        <f>'[4]Relatório Empregados II'!$AR63</f>
        <v>0</v>
      </c>
      <c r="P62" s="151">
        <f>'[4]Relatório Empregados II'!$AT63:$AT63</f>
        <v>0</v>
      </c>
      <c r="Q62" s="152">
        <f>'[4]Relatório Empregados II'!$AX63:$AX63</f>
        <v>220</v>
      </c>
      <c r="R62" s="153">
        <f>'[4]Relatório Empregados II'!$BA63:$BA63</f>
        <v>0</v>
      </c>
      <c r="S62" s="154" t="str">
        <f>'[4]Relatório Empregados II'!$BE63:$BE63</f>
        <v/>
      </c>
      <c r="T62" s="154" t="str">
        <f>'[4]Relatório Empregados II'!$BH63:$BH63</f>
        <v>CLT</v>
      </c>
      <c r="U62" s="148">
        <f>'[4]Relatório Empregados II'!$BK63:$BK63</f>
        <v>0</v>
      </c>
      <c r="V62" s="165">
        <f>'[4]Relatório Empregados II'!$BN63</f>
        <v>0</v>
      </c>
      <c r="W62" s="204">
        <f>'[4]Relatório Empregados II'!$BP63</f>
        <v>0</v>
      </c>
      <c r="X62" s="140">
        <f>'[4]Relatório Empregados II'!$BR63:$BR63</f>
        <v>1867.5</v>
      </c>
      <c r="Y62" s="157">
        <f>'[4]Relatório Empregados II'!$BU63</f>
        <v>0</v>
      </c>
      <c r="Z62" s="167">
        <f>'[4]Relatório Empregados II'!$BW63:$BW63</f>
        <v>0</v>
      </c>
      <c r="AA62" s="168">
        <f>'[4]Relatório Empregados II'!$CA63:$CA63</f>
        <v>0</v>
      </c>
      <c r="AB62" s="168">
        <f>'[4]Relatório Empregados II'!$CD63:$CD63</f>
        <v>209</v>
      </c>
      <c r="AC62" s="168">
        <f>'[4]Relatório Empregados II'!$CG63:$CG63</f>
        <v>0</v>
      </c>
      <c r="AD62" s="168">
        <f>'[4]Relatório Empregados II'!$CJ63</f>
        <v>0</v>
      </c>
      <c r="AE62" s="168">
        <f>'[4]Relatório Empregados II'!$CL63</f>
        <v>0</v>
      </c>
      <c r="AF62" s="168">
        <f>'[4]Relatório Empregados II'!$CN63:$CN63</f>
        <v>0</v>
      </c>
      <c r="AG62" s="168">
        <f>'[4]Relatório Empregados II'!$CQ63</f>
        <v>0</v>
      </c>
      <c r="AH62" s="140">
        <f>'[4]Relatório Empregados II'!$CS63:$CS63</f>
        <v>166.12</v>
      </c>
      <c r="AI62" s="157">
        <f>'[4]Relatório Empregados II'!$CV63:$CV63</f>
        <v>0</v>
      </c>
      <c r="AJ62" s="140">
        <f>'[4]Relatório Empregados II'!$CY63:$CY63</f>
        <v>601.28620000000001</v>
      </c>
      <c r="AK62" s="157">
        <f>'[4]Relatório Empregados II'!$DB63:$DB63</f>
        <v>601.28620000000001</v>
      </c>
      <c r="AL62" s="140">
        <f>'[4]Relatório Empregados II'!$DE63:$DE63</f>
        <v>0</v>
      </c>
      <c r="AM62" s="140">
        <f>'[4]Relatório Empregados II'!$DH63</f>
        <v>0</v>
      </c>
      <c r="AN62" s="157">
        <f>'[4]Relatório Empregados II'!$DJ63</f>
        <v>601.28620000000001</v>
      </c>
      <c r="AO62" s="140">
        <f>'[4]Relatório Empregados II'!$DL63</f>
        <v>0</v>
      </c>
      <c r="AP62" s="140">
        <f>'[4]Relatório Empregados II'!$DM$3:$DM63</f>
        <v>0</v>
      </c>
      <c r="AQ62" s="157"/>
      <c r="AR62" s="157"/>
      <c r="AS62" s="140">
        <f>'[4]Relatório Empregados II'!$DQ63:$DQ63</f>
        <v>0</v>
      </c>
      <c r="AT62" s="169">
        <f>'[4]Relatório Empregados II'!$DT63</f>
        <v>0</v>
      </c>
      <c r="AU62" s="167">
        <f>'[4]Relatório Empregados II'!$DV63</f>
        <v>0</v>
      </c>
      <c r="AV62" s="167">
        <f>'[4]Relatório Empregados II'!$DX63</f>
        <v>0</v>
      </c>
      <c r="AW62" s="156">
        <f>'[4]Relatório Empregados II'!$DZ63</f>
        <v>0</v>
      </c>
      <c r="AX62" s="156">
        <f>'[4]Relatório Empregados II'!$EB63</f>
        <v>0</v>
      </c>
      <c r="AY62" s="167" t="str">
        <f>'[4]Relatório Empregados II'!$ED63</f>
        <v>MANUTENÇÃO</v>
      </c>
      <c r="AZ62" s="156">
        <f>'[4]Relatório Empregados II'!$EH63</f>
        <v>0</v>
      </c>
      <c r="BA62" s="156">
        <f>'[4]Relatório Empregados II'!$EJ63</f>
        <v>0</v>
      </c>
    </row>
    <row r="63" spans="1:53">
      <c r="A63" s="170" t="str">
        <f>IFERROR(('[4]Relatório Empregados II'!$A64:$B64),"")</f>
        <v>31/07/2020</v>
      </c>
      <c r="B63" s="142" t="str">
        <f>'[4]Relatório Empregados II'!$D64:$D64</f>
        <v>12955134000900</v>
      </c>
      <c r="C63" s="158" t="str">
        <f>'[4]Relatório Empregados II'!$G64:$G64</f>
        <v>INSTITUTO DIVA ALVES DO BRASIL</v>
      </c>
      <c r="D63" s="161" t="str">
        <f>'[4]Relatório Empregados II'!$J64</f>
        <v>6033075</v>
      </c>
      <c r="E63" s="143" t="str">
        <f>'[4]Relatório Empregados II'!$L64:L64</f>
        <v>UPA 24H PARQUE LAFAIETE - DUQUE DE CAXIAS I</v>
      </c>
      <c r="F63" s="144" t="str">
        <f>'[4]Relatório Empregados II'!$P64:$P64</f>
        <v>0008/2020</v>
      </c>
      <c r="G63" s="173" cm="1">
        <f t="array" ref="G63">'[4]Relatório Empregados II'!$T64:T64</f>
        <v>2020</v>
      </c>
      <c r="H63" s="145" t="str">
        <f>'[4]Relatório Empregados II'!$W64</f>
        <v>07</v>
      </c>
      <c r="I63" s="146">
        <f>'[4]Relatório Empregados II'!$Y64:$Y64</f>
        <v>0</v>
      </c>
      <c r="J63" s="147">
        <f>'[4]Relatório Empregados II'!$AB64:$AB64</f>
        <v>0</v>
      </c>
      <c r="K63" s="162">
        <f>'[4]Relatório Empregados II'!$AE64:$AE64</f>
        <v>0</v>
      </c>
      <c r="L63" s="163" cm="1">
        <f t="array" ref="L63">'[4]Relatório Empregados II'!$AI64:$AI64</f>
        <v>223505</v>
      </c>
      <c r="M63" s="149">
        <f>'[4]Relatório Empregados II'!$AL64:$AL64</f>
        <v>0</v>
      </c>
      <c r="N63" s="150">
        <f>'[4]Relatório Empregados II'!$AP64</f>
        <v>0</v>
      </c>
      <c r="O63" s="163">
        <f>'[4]Relatório Empregados II'!$AR64</f>
        <v>0</v>
      </c>
      <c r="P63" s="151">
        <f>'[4]Relatório Empregados II'!$AT64:$AT64</f>
        <v>0</v>
      </c>
      <c r="Q63" s="152">
        <f>'[4]Relatório Empregados II'!$AX64:$AX64</f>
        <v>180</v>
      </c>
      <c r="R63" s="153">
        <f>'[4]Relatório Empregados II'!$BA64:$BA64</f>
        <v>0</v>
      </c>
      <c r="S63" s="154" t="str">
        <f>'[4]Relatório Empregados II'!$BE64:$BE64</f>
        <v/>
      </c>
      <c r="T63" s="154" t="str">
        <f>'[4]Relatório Empregados II'!$BH64:$BH64</f>
        <v>CLT</v>
      </c>
      <c r="U63" s="148">
        <f>'[4]Relatório Empregados II'!$BK64:$BK64</f>
        <v>0</v>
      </c>
      <c r="V63" s="165">
        <f>'[4]Relatório Empregados II'!$BN64</f>
        <v>0</v>
      </c>
      <c r="W63" s="204">
        <f>'[4]Relatório Empregados II'!$BP64</f>
        <v>0</v>
      </c>
      <c r="X63" s="140">
        <f>'[4]Relatório Empregados II'!$BR64:$BR64</f>
        <v>3158.96</v>
      </c>
      <c r="Y63" s="157">
        <f>'[4]Relatório Empregados II'!$BU64</f>
        <v>0</v>
      </c>
      <c r="Z63" s="167">
        <f>'[4]Relatório Empregados II'!$BW64:$BW64</f>
        <v>0</v>
      </c>
      <c r="AA63" s="168">
        <f>'[4]Relatório Empregados II'!$CA64:$CA64</f>
        <v>0</v>
      </c>
      <c r="AB63" s="168">
        <f>'[4]Relatório Empregados II'!$CD64:$CD64</f>
        <v>195.07</v>
      </c>
      <c r="AC63" s="168">
        <f>'[4]Relatório Empregados II'!$CG64:$CG64</f>
        <v>0</v>
      </c>
      <c r="AD63" s="168">
        <f>'[4]Relatório Empregados II'!$CJ64</f>
        <v>0</v>
      </c>
      <c r="AE63" s="168">
        <f>'[4]Relatório Empregados II'!$CL64</f>
        <v>0</v>
      </c>
      <c r="AF63" s="168">
        <f>'[4]Relatório Empregados II'!$CN64:$CN64</f>
        <v>0</v>
      </c>
      <c r="AG63" s="168">
        <f>'[4]Relatório Empregados II'!$CQ64</f>
        <v>0</v>
      </c>
      <c r="AH63" s="140">
        <f>'[4]Relatório Empregados II'!$CS64:$CS64</f>
        <v>305.93</v>
      </c>
      <c r="AI63" s="157">
        <f>'[4]Relatório Empregados II'!$CV64:$CV64</f>
        <v>0</v>
      </c>
      <c r="AJ63" s="140">
        <f>'[4]Relatório Empregados II'!$CY64:$CY64</f>
        <v>1063.1137000000001</v>
      </c>
      <c r="AK63" s="157">
        <f>'[4]Relatório Empregados II'!$DB64:$DB64</f>
        <v>1063.1137000000001</v>
      </c>
      <c r="AL63" s="140">
        <f>'[4]Relatório Empregados II'!$DE64:$DE64</f>
        <v>0</v>
      </c>
      <c r="AM63" s="140">
        <f>'[4]Relatório Empregados II'!$DH64</f>
        <v>0</v>
      </c>
      <c r="AN63" s="157">
        <f>'[4]Relatório Empregados II'!$DJ64</f>
        <v>1063.1137000000001</v>
      </c>
      <c r="AO63" s="140">
        <f>'[4]Relatório Empregados II'!$DL64</f>
        <v>0</v>
      </c>
      <c r="AP63" s="140">
        <f>'[4]Relatório Empregados II'!$DM$3:$DM64</f>
        <v>0</v>
      </c>
      <c r="AQ63" s="157"/>
      <c r="AR63" s="157"/>
      <c r="AS63" s="140">
        <f>'[4]Relatório Empregados II'!$DQ64:$DQ64</f>
        <v>0</v>
      </c>
      <c r="AT63" s="169">
        <f>'[4]Relatório Empregados II'!$DT64</f>
        <v>0</v>
      </c>
      <c r="AU63" s="167">
        <f>'[4]Relatório Empregados II'!$DV64</f>
        <v>0</v>
      </c>
      <c r="AV63" s="167">
        <f>'[4]Relatório Empregados II'!$DX64</f>
        <v>0</v>
      </c>
      <c r="AW63" s="156">
        <f>'[4]Relatório Empregados II'!$DZ64</f>
        <v>0</v>
      </c>
      <c r="AX63" s="156">
        <f>'[4]Relatório Empregados II'!$EB64</f>
        <v>0</v>
      </c>
      <c r="AY63" s="167" t="str">
        <f>'[4]Relatório Empregados II'!$ED64</f>
        <v>SALA DE URGENCIA</v>
      </c>
      <c r="AZ63" s="156">
        <f>'[4]Relatório Empregados II'!$EH64</f>
        <v>0</v>
      </c>
      <c r="BA63" s="156">
        <f>'[4]Relatório Empregados II'!$EJ64</f>
        <v>0</v>
      </c>
    </row>
    <row r="64" spans="1:53">
      <c r="A64" s="170" t="str">
        <f>IFERROR(('[4]Relatório Empregados II'!$A65:$B65),"")</f>
        <v>31/07/2020</v>
      </c>
      <c r="B64" s="142" t="str">
        <f>'[4]Relatório Empregados II'!$D65:$D65</f>
        <v>12955134000900</v>
      </c>
      <c r="C64" s="158" t="str">
        <f>'[4]Relatório Empregados II'!$G65:$G65</f>
        <v>INSTITUTO DIVA ALVES DO BRASIL</v>
      </c>
      <c r="D64" s="161" t="str">
        <f>'[4]Relatório Empregados II'!$J65</f>
        <v>6033075</v>
      </c>
      <c r="E64" s="143" t="str">
        <f>'[4]Relatório Empregados II'!$L65:L65</f>
        <v>UPA 24H PARQUE LAFAIETE - DUQUE DE CAXIAS I</v>
      </c>
      <c r="F64" s="144" t="str">
        <f>'[4]Relatório Empregados II'!$P65:$P65</f>
        <v>0008/2020</v>
      </c>
      <c r="G64" s="173" cm="1">
        <f t="array" ref="G64">'[4]Relatório Empregados II'!$T65:T65</f>
        <v>2020</v>
      </c>
      <c r="H64" s="145" t="str">
        <f>'[4]Relatório Empregados II'!$W65</f>
        <v>07</v>
      </c>
      <c r="I64" s="146">
        <f>'[4]Relatório Empregados II'!$Y65:$Y65</f>
        <v>0</v>
      </c>
      <c r="J64" s="147">
        <f>'[4]Relatório Empregados II'!$AB65:$AB65</f>
        <v>0</v>
      </c>
      <c r="K64" s="162">
        <f>'[4]Relatório Empregados II'!$AE65:$AE65</f>
        <v>0</v>
      </c>
      <c r="L64" s="163" cm="1">
        <f t="array" ref="L64">'[4]Relatório Empregados II'!$AI65:$AI65</f>
        <v>517410</v>
      </c>
      <c r="M64" s="149">
        <f>'[4]Relatório Empregados II'!$AL65:$AL65</f>
        <v>0</v>
      </c>
      <c r="N64" s="150">
        <f>'[4]Relatório Empregados II'!$AP65</f>
        <v>0</v>
      </c>
      <c r="O64" s="163">
        <f>'[4]Relatório Empregados II'!$AR65</f>
        <v>0</v>
      </c>
      <c r="P64" s="151">
        <f>'[4]Relatório Empregados II'!$AT65:$AT65</f>
        <v>0</v>
      </c>
      <c r="Q64" s="152">
        <f>'[4]Relatório Empregados II'!$AX65:$AX65</f>
        <v>180</v>
      </c>
      <c r="R64" s="153">
        <f>'[4]Relatório Empregados II'!$BA65:$BA65</f>
        <v>0</v>
      </c>
      <c r="S64" s="154" t="str">
        <f>'[4]Relatório Empregados II'!$BE65:$BE65</f>
        <v/>
      </c>
      <c r="T64" s="154" t="str">
        <f>'[4]Relatório Empregados II'!$BH65:$BH65</f>
        <v>CLT</v>
      </c>
      <c r="U64" s="148">
        <f>'[4]Relatório Empregados II'!$BK65:$BK65</f>
        <v>0</v>
      </c>
      <c r="V64" s="165">
        <f>'[4]Relatório Empregados II'!$BN65</f>
        <v>0</v>
      </c>
      <c r="W64" s="204">
        <f>'[4]Relatório Empregados II'!$BP65</f>
        <v>0</v>
      </c>
      <c r="X64" s="140">
        <f>'[4]Relatório Empregados II'!$BR65:$BR65</f>
        <v>1375.01</v>
      </c>
      <c r="Y64" s="157">
        <f>'[4]Relatório Empregados II'!$BU65</f>
        <v>0</v>
      </c>
      <c r="Z64" s="167">
        <f>'[4]Relatório Empregados II'!$BW65:$BW65</f>
        <v>0</v>
      </c>
      <c r="AA64" s="168">
        <f>'[4]Relatório Empregados II'!$CA65:$CA65</f>
        <v>0</v>
      </c>
      <c r="AB64" s="168">
        <f>'[4]Relatório Empregados II'!$CD65:$CD65</f>
        <v>0</v>
      </c>
      <c r="AC64" s="168">
        <f>'[4]Relatório Empregados II'!$CG65:$CG65</f>
        <v>0</v>
      </c>
      <c r="AD64" s="168">
        <f>'[4]Relatório Empregados II'!$CJ65</f>
        <v>0</v>
      </c>
      <c r="AE64" s="168">
        <f>'[4]Relatório Empregados II'!$CL65</f>
        <v>0</v>
      </c>
      <c r="AF64" s="168">
        <f>'[4]Relatório Empregados II'!$CN65:$CN65</f>
        <v>0</v>
      </c>
      <c r="AG64" s="168">
        <f>'[4]Relatório Empregados II'!$CQ65</f>
        <v>0</v>
      </c>
      <c r="AH64" s="140">
        <f>'[4]Relatório Empregados II'!$CS65:$CS65</f>
        <v>0</v>
      </c>
      <c r="AI64" s="157">
        <f>'[4]Relatório Empregados II'!$CV65:$CV65</f>
        <v>0</v>
      </c>
      <c r="AJ64" s="140">
        <f>'[4]Relatório Empregados II'!$CY65:$CY65</f>
        <v>382.25277999999997</v>
      </c>
      <c r="AK64" s="157">
        <f>'[4]Relatório Empregados II'!$DB65:$DB65</f>
        <v>382.25277999999997</v>
      </c>
      <c r="AL64" s="140">
        <f>'[4]Relatório Empregados II'!$DE65:$DE65</f>
        <v>0</v>
      </c>
      <c r="AM64" s="140">
        <f>'[4]Relatório Empregados II'!$DH65</f>
        <v>0</v>
      </c>
      <c r="AN64" s="157">
        <f>'[4]Relatório Empregados II'!$DJ65</f>
        <v>382.25277999999997</v>
      </c>
      <c r="AO64" s="140">
        <f>'[4]Relatório Empregados II'!$DL65</f>
        <v>0</v>
      </c>
      <c r="AP64" s="140">
        <f>'[4]Relatório Empregados II'!$DM$3:$DM65</f>
        <v>0</v>
      </c>
      <c r="AQ64" s="157"/>
      <c r="AR64" s="157"/>
      <c r="AS64" s="140">
        <f>'[4]Relatório Empregados II'!$DQ65:$DQ65</f>
        <v>0</v>
      </c>
      <c r="AT64" s="169">
        <f>'[4]Relatório Empregados II'!$DT65</f>
        <v>0</v>
      </c>
      <c r="AU64" s="167">
        <f>'[4]Relatório Empregados II'!$DV65</f>
        <v>0</v>
      </c>
      <c r="AV64" s="167">
        <f>'[4]Relatório Empregados II'!$DX65</f>
        <v>0</v>
      </c>
      <c r="AW64" s="156">
        <f>'[4]Relatório Empregados II'!$DZ65</f>
        <v>0</v>
      </c>
      <c r="AX64" s="156">
        <f>'[4]Relatório Empregados II'!$EB65</f>
        <v>0</v>
      </c>
      <c r="AY64" s="167" t="str">
        <f>'[4]Relatório Empregados II'!$ED65</f>
        <v>SEGURANÇA/ÁREAS COMUNS</v>
      </c>
      <c r="AZ64" s="156">
        <f>'[4]Relatório Empregados II'!$EH65</f>
        <v>0</v>
      </c>
      <c r="BA64" s="156">
        <f>'[4]Relatório Empregados II'!$EJ65</f>
        <v>0</v>
      </c>
    </row>
    <row r="65" spans="1:53">
      <c r="A65" s="170" t="str">
        <f>IFERROR(('[4]Relatório Empregados II'!$A66:$B66),"")</f>
        <v>31/07/2020</v>
      </c>
      <c r="B65" s="142" t="str">
        <f>'[4]Relatório Empregados II'!$D66:$D66</f>
        <v>12955134000900</v>
      </c>
      <c r="C65" s="158" t="str">
        <f>'[4]Relatório Empregados II'!$G66:$G66</f>
        <v>INSTITUTO DIVA ALVES DO BRASIL</v>
      </c>
      <c r="D65" s="161" t="str">
        <f>'[4]Relatório Empregados II'!$J66</f>
        <v>6033075</v>
      </c>
      <c r="E65" s="143" t="str">
        <f>'[4]Relatório Empregados II'!$L66:L66</f>
        <v>UPA 24H PARQUE LAFAIETE - DUQUE DE CAXIAS I</v>
      </c>
      <c r="F65" s="144" t="str">
        <f>'[4]Relatório Empregados II'!$P66:$P66</f>
        <v>0008/2020</v>
      </c>
      <c r="G65" s="173" cm="1">
        <f t="array" ref="G65">'[4]Relatório Empregados II'!$T66:T66</f>
        <v>2020</v>
      </c>
      <c r="H65" s="145" t="str">
        <f>'[4]Relatório Empregados II'!$W66</f>
        <v>07</v>
      </c>
      <c r="I65" s="146">
        <f>'[4]Relatório Empregados II'!$Y66:$Y66</f>
        <v>0</v>
      </c>
      <c r="J65" s="147">
        <f>'[4]Relatório Empregados II'!$AB66:$AB66</f>
        <v>0</v>
      </c>
      <c r="K65" s="162">
        <f>'[4]Relatório Empregados II'!$AE66:$AE66</f>
        <v>0</v>
      </c>
      <c r="L65" s="163" cm="1">
        <f t="array" ref="L65">'[4]Relatório Empregados II'!$AI66:$AI66</f>
        <v>410105</v>
      </c>
      <c r="M65" s="149">
        <f>'[4]Relatório Empregados II'!$AL66:$AL66</f>
        <v>0</v>
      </c>
      <c r="N65" s="150">
        <f>'[4]Relatório Empregados II'!$AP66</f>
        <v>0</v>
      </c>
      <c r="O65" s="163">
        <f>'[4]Relatório Empregados II'!$AR66</f>
        <v>0</v>
      </c>
      <c r="P65" s="151">
        <f>'[4]Relatório Empregados II'!$AT66:$AT66</f>
        <v>0</v>
      </c>
      <c r="Q65" s="152">
        <f>'[4]Relatório Empregados II'!$AX66:$AX66</f>
        <v>200</v>
      </c>
      <c r="R65" s="153">
        <f>'[4]Relatório Empregados II'!$BA66:$BA66</f>
        <v>0</v>
      </c>
      <c r="S65" s="154" t="str">
        <f>'[4]Relatório Empregados II'!$BE66:$BE66</f>
        <v/>
      </c>
      <c r="T65" s="154" t="str">
        <f>'[4]Relatório Empregados II'!$BH66:$BH66</f>
        <v>CLT</v>
      </c>
      <c r="U65" s="148">
        <f>'[4]Relatório Empregados II'!$BK66:$BK66</f>
        <v>0</v>
      </c>
      <c r="V65" s="165">
        <f>'[4]Relatório Empregados II'!$BN66</f>
        <v>0</v>
      </c>
      <c r="W65" s="204">
        <f>'[4]Relatório Empregados II'!$BP66</f>
        <v>0</v>
      </c>
      <c r="X65" s="140">
        <f>'[4]Relatório Empregados II'!$BR66:$BR66</f>
        <v>7000</v>
      </c>
      <c r="Y65" s="157">
        <f>'[4]Relatório Empregados II'!$BU66</f>
        <v>0</v>
      </c>
      <c r="Z65" s="167">
        <f>'[4]Relatório Empregados II'!$BW66:$BW66</f>
        <v>0</v>
      </c>
      <c r="AA65" s="168">
        <f>'[4]Relatório Empregados II'!$CA66:$CA66</f>
        <v>0</v>
      </c>
      <c r="AB65" s="168">
        <f>'[4]Relatório Empregados II'!$CD66:$CD66</f>
        <v>209</v>
      </c>
      <c r="AC65" s="168">
        <f>'[4]Relatório Empregados II'!$CG66:$CG66</f>
        <v>0</v>
      </c>
      <c r="AD65" s="168">
        <f>'[4]Relatório Empregados II'!$CJ66</f>
        <v>0</v>
      </c>
      <c r="AE65" s="168">
        <f>'[4]Relatório Empregados II'!$CL66</f>
        <v>0</v>
      </c>
      <c r="AF65" s="168">
        <f>'[4]Relatório Empregados II'!$CN66:$CN66</f>
        <v>0</v>
      </c>
      <c r="AG65" s="168">
        <f>'[4]Relatório Empregados II'!$CQ66</f>
        <v>0</v>
      </c>
      <c r="AH65" s="140">
        <f>'[4]Relatório Empregados II'!$CS66:$CS66</f>
        <v>596.42999999999995</v>
      </c>
      <c r="AI65" s="157">
        <f>'[4]Relatório Empregados II'!$CV66:$CV66</f>
        <v>0</v>
      </c>
      <c r="AJ65" s="140">
        <f>'[4]Relatório Empregados II'!$CY66:$CY66</f>
        <v>2072.6095399999999</v>
      </c>
      <c r="AK65" s="157">
        <f>'[4]Relatório Empregados II'!$DB66:$DB66</f>
        <v>2072.6095399999999</v>
      </c>
      <c r="AL65" s="140">
        <f>'[4]Relatório Empregados II'!$DE66:$DE66</f>
        <v>0</v>
      </c>
      <c r="AM65" s="140">
        <f>'[4]Relatório Empregados II'!$DH66</f>
        <v>0</v>
      </c>
      <c r="AN65" s="157">
        <f>'[4]Relatório Empregados II'!$DJ66</f>
        <v>2072.6095399999999</v>
      </c>
      <c r="AO65" s="140">
        <f>'[4]Relatório Empregados II'!$DL66</f>
        <v>0</v>
      </c>
      <c r="AP65" s="140">
        <f>'[4]Relatório Empregados II'!$DM$3:$DM66</f>
        <v>0</v>
      </c>
      <c r="AQ65" s="157"/>
      <c r="AR65" s="157"/>
      <c r="AS65" s="140">
        <f>'[4]Relatório Empregados II'!$DQ66:$DQ66</f>
        <v>0</v>
      </c>
      <c r="AT65" s="169">
        <f>'[4]Relatório Empregados II'!$DT66</f>
        <v>0</v>
      </c>
      <c r="AU65" s="167">
        <f>'[4]Relatório Empregados II'!$DV66</f>
        <v>0</v>
      </c>
      <c r="AV65" s="167">
        <f>'[4]Relatório Empregados II'!$DX66</f>
        <v>0</v>
      </c>
      <c r="AW65" s="156">
        <f>'[4]Relatório Empregados II'!$DZ66</f>
        <v>0</v>
      </c>
      <c r="AX65" s="156">
        <f>'[4]Relatório Empregados II'!$EB66</f>
        <v>0</v>
      </c>
      <c r="AY65" s="167" t="str">
        <f>'[4]Relatório Empregados II'!$ED66</f>
        <v>SALA ADMINISTRATIVA</v>
      </c>
      <c r="AZ65" s="156">
        <f>'[4]Relatório Empregados II'!$EH66</f>
        <v>0</v>
      </c>
      <c r="BA65" s="156">
        <f>'[4]Relatório Empregados II'!$EJ66</f>
        <v>0</v>
      </c>
    </row>
    <row r="66" spans="1:53">
      <c r="A66" s="170" t="str">
        <f>IFERROR(('[4]Relatório Empregados II'!$A67:$B67),"")</f>
        <v>31/07/2020</v>
      </c>
      <c r="B66" s="142" t="str">
        <f>'[4]Relatório Empregados II'!$D67:$D67</f>
        <v>12955134000900</v>
      </c>
      <c r="C66" s="158" t="str">
        <f>'[4]Relatório Empregados II'!$G67:$G67</f>
        <v>INSTITUTO DIVA ALVES DO BRASIL</v>
      </c>
      <c r="D66" s="161" t="str">
        <f>'[4]Relatório Empregados II'!$J67</f>
        <v>6033075</v>
      </c>
      <c r="E66" s="143" t="str">
        <f>'[4]Relatório Empregados II'!$L67:L67</f>
        <v>UPA 24H PARQUE LAFAIETE - DUQUE DE CAXIAS I</v>
      </c>
      <c r="F66" s="144" t="str">
        <f>'[4]Relatório Empregados II'!$P67:$P67</f>
        <v>0008/2020</v>
      </c>
      <c r="G66" s="173" cm="1">
        <f t="array" ref="G66">'[4]Relatório Empregados II'!$T67:T67</f>
        <v>2020</v>
      </c>
      <c r="H66" s="145" t="str">
        <f>'[4]Relatório Empregados II'!$W67</f>
        <v>07</v>
      </c>
      <c r="I66" s="146">
        <f>'[4]Relatório Empregados II'!$Y67:$Y67</f>
        <v>0</v>
      </c>
      <c r="J66" s="147">
        <f>'[4]Relatório Empregados II'!$AB67:$AB67</f>
        <v>0</v>
      </c>
      <c r="K66" s="162">
        <f>'[4]Relatório Empregados II'!$AE67:$AE67</f>
        <v>0</v>
      </c>
      <c r="L66" s="163" cm="1">
        <f t="array" ref="L66">'[4]Relatório Empregados II'!$AI67:$AI67</f>
        <v>422105</v>
      </c>
      <c r="M66" s="149">
        <f>'[4]Relatório Empregados II'!$AL67:$AL67</f>
        <v>0</v>
      </c>
      <c r="N66" s="150">
        <f>'[4]Relatório Empregados II'!$AP67</f>
        <v>0</v>
      </c>
      <c r="O66" s="163">
        <f>'[4]Relatório Empregados II'!$AR67</f>
        <v>0</v>
      </c>
      <c r="P66" s="151">
        <f>'[4]Relatório Empregados II'!$AT67:$AT67</f>
        <v>0</v>
      </c>
      <c r="Q66" s="152">
        <f>'[4]Relatório Empregados II'!$AX67:$AX67</f>
        <v>180</v>
      </c>
      <c r="R66" s="153">
        <f>'[4]Relatório Empregados II'!$BA67:$BA67</f>
        <v>0</v>
      </c>
      <c r="S66" s="154" t="str">
        <f>'[4]Relatório Empregados II'!$BE67:$BE67</f>
        <v/>
      </c>
      <c r="T66" s="154" t="str">
        <f>'[4]Relatório Empregados II'!$BH67:$BH67</f>
        <v>CLT</v>
      </c>
      <c r="U66" s="148">
        <f>'[4]Relatório Empregados II'!$BK67:$BK67</f>
        <v>0</v>
      </c>
      <c r="V66" s="165">
        <f>'[4]Relatório Empregados II'!$BN67</f>
        <v>0</v>
      </c>
      <c r="W66" s="204">
        <f>'[4]Relatório Empregados II'!$BP67</f>
        <v>0</v>
      </c>
      <c r="X66" s="140">
        <f>'[4]Relatório Empregados II'!$BR67:$BR67</f>
        <v>1375.01</v>
      </c>
      <c r="Y66" s="157">
        <f>'[4]Relatório Empregados II'!$BU67</f>
        <v>0</v>
      </c>
      <c r="Z66" s="167">
        <f>'[4]Relatório Empregados II'!$BW67:$BW67</f>
        <v>0</v>
      </c>
      <c r="AA66" s="168">
        <f>'[4]Relatório Empregados II'!$CA67:$CA67</f>
        <v>0</v>
      </c>
      <c r="AB66" s="168">
        <f>'[4]Relatório Empregados II'!$CD67:$CD67</f>
        <v>209</v>
      </c>
      <c r="AC66" s="168">
        <f>'[4]Relatório Empregados II'!$CG67:$CG67</f>
        <v>0</v>
      </c>
      <c r="AD66" s="168">
        <f>'[4]Relatório Empregados II'!$CJ67</f>
        <v>0</v>
      </c>
      <c r="AE66" s="168">
        <f>'[4]Relatório Empregados II'!$CL67</f>
        <v>0</v>
      </c>
      <c r="AF66" s="168">
        <f>'[4]Relatório Empregados II'!$CN67:$CN67</f>
        <v>0</v>
      </c>
      <c r="AG66" s="168">
        <f>'[4]Relatório Empregados II'!$CQ67</f>
        <v>0</v>
      </c>
      <c r="AH66" s="140">
        <f>'[4]Relatório Empregados II'!$CS67:$CS67</f>
        <v>156.19</v>
      </c>
      <c r="AI66" s="157">
        <f>'[4]Relatório Empregados II'!$CV67:$CV67</f>
        <v>0</v>
      </c>
      <c r="AJ66" s="140">
        <f>'[4]Relatório Empregados II'!$CY67:$CY67</f>
        <v>542.77832000000001</v>
      </c>
      <c r="AK66" s="157">
        <f>'[4]Relatório Empregados II'!$DB67:$DB67</f>
        <v>542.77832000000001</v>
      </c>
      <c r="AL66" s="140">
        <f>'[4]Relatório Empregados II'!$DE67:$DE67</f>
        <v>0</v>
      </c>
      <c r="AM66" s="140">
        <f>'[4]Relatório Empregados II'!$DH67</f>
        <v>0</v>
      </c>
      <c r="AN66" s="157">
        <f>'[4]Relatório Empregados II'!$DJ67</f>
        <v>542.77832000000001</v>
      </c>
      <c r="AO66" s="140">
        <f>'[4]Relatório Empregados II'!$DL67</f>
        <v>0</v>
      </c>
      <c r="AP66" s="140">
        <f>'[4]Relatório Empregados II'!$DM$3:$DM67</f>
        <v>0</v>
      </c>
      <c r="AQ66" s="157"/>
      <c r="AR66" s="157"/>
      <c r="AS66" s="140">
        <f>'[4]Relatório Empregados II'!$DQ67:$DQ67</f>
        <v>0</v>
      </c>
      <c r="AT66" s="169">
        <f>'[4]Relatório Empregados II'!$DT67</f>
        <v>0</v>
      </c>
      <c r="AU66" s="167">
        <f>'[4]Relatório Empregados II'!$DV67</f>
        <v>0</v>
      </c>
      <c r="AV66" s="167">
        <f>'[4]Relatório Empregados II'!$DX67</f>
        <v>0</v>
      </c>
      <c r="AW66" s="156">
        <f>'[4]Relatório Empregados II'!$DZ67</f>
        <v>0</v>
      </c>
      <c r="AX66" s="156">
        <f>'[4]Relatório Empregados II'!$EB67</f>
        <v>0</v>
      </c>
      <c r="AY66" s="167" t="str">
        <f>'[4]Relatório Empregados II'!$ED67</f>
        <v>RECEPÇÃO</v>
      </c>
      <c r="AZ66" s="156">
        <f>'[4]Relatório Empregados II'!$EH67</f>
        <v>0</v>
      </c>
      <c r="BA66" s="156">
        <f>'[4]Relatório Empregados II'!$EJ67</f>
        <v>0</v>
      </c>
    </row>
    <row r="67" spans="1:53">
      <c r="A67" s="170" t="str">
        <f>IFERROR(('[4]Relatório Empregados II'!$A68:$B68),"")</f>
        <v>31/07/2020</v>
      </c>
      <c r="B67" s="142" t="str">
        <f>'[4]Relatório Empregados II'!$D68:$D68</f>
        <v>12955134000900</v>
      </c>
      <c r="C67" s="158" t="str">
        <f>'[4]Relatório Empregados II'!$G68:$G68</f>
        <v>INSTITUTO DIVA ALVES DO BRASIL</v>
      </c>
      <c r="D67" s="161" t="str">
        <f>'[4]Relatório Empregados II'!$J68</f>
        <v>6033075</v>
      </c>
      <c r="E67" s="143" t="str">
        <f>'[4]Relatório Empregados II'!$L68:L68</f>
        <v>UPA 24H PARQUE LAFAIETE - DUQUE DE CAXIAS I</v>
      </c>
      <c r="F67" s="144" t="str">
        <f>'[4]Relatório Empregados II'!$P68:$P68</f>
        <v>0008/2020</v>
      </c>
      <c r="G67" s="173" cm="1">
        <f t="array" ref="G67">'[4]Relatório Empregados II'!$T68:T68</f>
        <v>2020</v>
      </c>
      <c r="H67" s="145" t="str">
        <f>'[4]Relatório Empregados II'!$W68</f>
        <v>07</v>
      </c>
      <c r="I67" s="146">
        <f>'[4]Relatório Empregados II'!$Y68:$Y68</f>
        <v>0</v>
      </c>
      <c r="J67" s="147">
        <f>'[4]Relatório Empregados II'!$AB68:$AB68</f>
        <v>0</v>
      </c>
      <c r="K67" s="162">
        <f>'[4]Relatório Empregados II'!$AE68:$AE68</f>
        <v>0</v>
      </c>
      <c r="L67" s="163" cm="1">
        <f t="array" ref="L67">'[4]Relatório Empregados II'!$AI68:$AI68</f>
        <v>223505</v>
      </c>
      <c r="M67" s="149">
        <f>'[4]Relatório Empregados II'!$AL68:$AL68</f>
        <v>0</v>
      </c>
      <c r="N67" s="150">
        <f>'[4]Relatório Empregados II'!$AP68</f>
        <v>0</v>
      </c>
      <c r="O67" s="163">
        <f>'[4]Relatório Empregados II'!$AR68</f>
        <v>0</v>
      </c>
      <c r="P67" s="151">
        <f>'[4]Relatório Empregados II'!$AT68:$AT68</f>
        <v>0</v>
      </c>
      <c r="Q67" s="152">
        <f>'[4]Relatório Empregados II'!$AX68:$AX68</f>
        <v>180</v>
      </c>
      <c r="R67" s="153">
        <f>'[4]Relatório Empregados II'!$BA68:$BA68</f>
        <v>0</v>
      </c>
      <c r="S67" s="154" t="str">
        <f>'[4]Relatório Empregados II'!$BE68:$BE68</f>
        <v/>
      </c>
      <c r="T67" s="154" t="str">
        <f>'[4]Relatório Empregados II'!$BH68:$BH68</f>
        <v>CLT</v>
      </c>
      <c r="U67" s="148">
        <f>'[4]Relatório Empregados II'!$BK68:$BK68</f>
        <v>0</v>
      </c>
      <c r="V67" s="165">
        <f>'[4]Relatório Empregados II'!$BN68</f>
        <v>0</v>
      </c>
      <c r="W67" s="204">
        <f>'[4]Relatório Empregados II'!$BP68</f>
        <v>0</v>
      </c>
      <c r="X67" s="140">
        <f>'[4]Relatório Empregados II'!$BR68:$BR68</f>
        <v>3158.96</v>
      </c>
      <c r="Y67" s="157">
        <f>'[4]Relatório Empregados II'!$BU68</f>
        <v>0</v>
      </c>
      <c r="Z67" s="167">
        <f>'[4]Relatório Empregados II'!$BW68:$BW68</f>
        <v>0</v>
      </c>
      <c r="AA67" s="168">
        <f>'[4]Relatório Empregados II'!$CA68:$CA68</f>
        <v>0</v>
      </c>
      <c r="AB67" s="168">
        <f>'[4]Relatório Empregados II'!$CD68:$CD68</f>
        <v>209</v>
      </c>
      <c r="AC67" s="168">
        <f>'[4]Relatório Empregados II'!$CG68:$CG68</f>
        <v>0</v>
      </c>
      <c r="AD67" s="168">
        <f>'[4]Relatório Empregados II'!$CJ68</f>
        <v>0</v>
      </c>
      <c r="AE67" s="168">
        <f>'[4]Relatório Empregados II'!$CL68</f>
        <v>0</v>
      </c>
      <c r="AF67" s="168">
        <f>'[4]Relatório Empregados II'!$CN68:$CN68</f>
        <v>0</v>
      </c>
      <c r="AG67" s="168">
        <f>'[4]Relatório Empregados II'!$CQ68</f>
        <v>0</v>
      </c>
      <c r="AH67" s="140">
        <f>'[4]Relatório Empregados II'!$CS68:$CS68</f>
        <v>344.92</v>
      </c>
      <c r="AI67" s="157">
        <f>'[4]Relatório Empregados II'!$CV68:$CV68</f>
        <v>0</v>
      </c>
      <c r="AJ67" s="140">
        <f>'[4]Relatório Empregados II'!$CY68:$CY68</f>
        <v>1198.6081200000001</v>
      </c>
      <c r="AK67" s="157">
        <f>'[4]Relatório Empregados II'!$DB68:$DB68</f>
        <v>1198.6081200000001</v>
      </c>
      <c r="AL67" s="140">
        <f>'[4]Relatório Empregados II'!$DE68:$DE68</f>
        <v>0</v>
      </c>
      <c r="AM67" s="140">
        <f>'[4]Relatório Empregados II'!$DH68</f>
        <v>0</v>
      </c>
      <c r="AN67" s="157">
        <f>'[4]Relatório Empregados II'!$DJ68</f>
        <v>1198.6081200000001</v>
      </c>
      <c r="AO67" s="140">
        <f>'[4]Relatório Empregados II'!$DL68</f>
        <v>0</v>
      </c>
      <c r="AP67" s="140">
        <f>'[4]Relatório Empregados II'!$DM$3:$DM68</f>
        <v>0</v>
      </c>
      <c r="AQ67" s="157"/>
      <c r="AR67" s="157"/>
      <c r="AS67" s="140">
        <f>'[4]Relatório Empregados II'!$DQ68:$DQ68</f>
        <v>0</v>
      </c>
      <c r="AT67" s="169">
        <f>'[4]Relatório Empregados II'!$DT68</f>
        <v>0</v>
      </c>
      <c r="AU67" s="167">
        <f>'[4]Relatório Empregados II'!$DV68</f>
        <v>0</v>
      </c>
      <c r="AV67" s="167">
        <f>'[4]Relatório Empregados II'!$DX68</f>
        <v>0</v>
      </c>
      <c r="AW67" s="156">
        <f>'[4]Relatório Empregados II'!$DZ68</f>
        <v>0</v>
      </c>
      <c r="AX67" s="156">
        <f>'[4]Relatório Empregados II'!$EB68</f>
        <v>0</v>
      </c>
      <c r="AY67" s="167" t="str">
        <f>'[4]Relatório Empregados II'!$ED68</f>
        <v>CLASSIFICAÇÃO DE RISCO</v>
      </c>
      <c r="AZ67" s="156">
        <f>'[4]Relatório Empregados II'!$EH68</f>
        <v>0</v>
      </c>
      <c r="BA67" s="156">
        <f>'[4]Relatório Empregados II'!$EJ68</f>
        <v>0</v>
      </c>
    </row>
    <row r="68" spans="1:53">
      <c r="A68" s="170" t="str">
        <f>IFERROR(('[4]Relatório Empregados II'!$A69:$B69),"")</f>
        <v>31/07/2020</v>
      </c>
      <c r="B68" s="142" t="str">
        <f>'[4]Relatório Empregados II'!$D69:$D69</f>
        <v>12955134000900</v>
      </c>
      <c r="C68" s="158" t="str">
        <f>'[4]Relatório Empregados II'!$G69:$G69</f>
        <v>INSTITUTO DIVA ALVES DO BRASIL</v>
      </c>
      <c r="D68" s="161" t="str">
        <f>'[4]Relatório Empregados II'!$J69</f>
        <v>6033075</v>
      </c>
      <c r="E68" s="143" t="str">
        <f>'[4]Relatório Empregados II'!$L69:L69</f>
        <v>UPA 24H PARQUE LAFAIETE - DUQUE DE CAXIAS I</v>
      </c>
      <c r="F68" s="144" t="str">
        <f>'[4]Relatório Empregados II'!$P69:$P69</f>
        <v>0008/2020</v>
      </c>
      <c r="G68" s="173" cm="1">
        <f t="array" ref="G68">'[4]Relatório Empregados II'!$T69:T69</f>
        <v>2020</v>
      </c>
      <c r="H68" s="145" t="str">
        <f>'[4]Relatório Empregados II'!$W69</f>
        <v>07</v>
      </c>
      <c r="I68" s="146">
        <f>'[4]Relatório Empregados II'!$Y69:$Y69</f>
        <v>0</v>
      </c>
      <c r="J68" s="147">
        <f>'[4]Relatório Empregados II'!$AB69:$AB69</f>
        <v>0</v>
      </c>
      <c r="K68" s="162">
        <f>'[4]Relatório Empregados II'!$AE69:$AE69</f>
        <v>0</v>
      </c>
      <c r="L68" s="163" cm="1">
        <f t="array" ref="L68">'[4]Relatório Empregados II'!$AI69:$AI69</f>
        <v>411010</v>
      </c>
      <c r="M68" s="149">
        <f>'[4]Relatório Empregados II'!$AL69:$AL69</f>
        <v>0</v>
      </c>
      <c r="N68" s="150">
        <f>'[4]Relatório Empregados II'!$AP69</f>
        <v>0</v>
      </c>
      <c r="O68" s="163">
        <f>'[4]Relatório Empregados II'!$AR69</f>
        <v>0</v>
      </c>
      <c r="P68" s="151">
        <f>'[4]Relatório Empregados II'!$AT69:$AT69</f>
        <v>0</v>
      </c>
      <c r="Q68" s="152">
        <f>'[4]Relatório Empregados II'!$AX69:$AX69</f>
        <v>220</v>
      </c>
      <c r="R68" s="153">
        <f>'[4]Relatório Empregados II'!$BA69:$BA69</f>
        <v>0</v>
      </c>
      <c r="S68" s="154" t="str">
        <f>'[4]Relatório Empregados II'!$BE69:$BE69</f>
        <v/>
      </c>
      <c r="T68" s="154" t="str">
        <f>'[4]Relatório Empregados II'!$BH69:$BH69</f>
        <v>CLT</v>
      </c>
      <c r="U68" s="148">
        <f>'[4]Relatório Empregados II'!$BK69:$BK69</f>
        <v>0</v>
      </c>
      <c r="V68" s="165">
        <f>'[4]Relatório Empregados II'!$BN69</f>
        <v>0</v>
      </c>
      <c r="W68" s="204">
        <f>'[4]Relatório Empregados II'!$BP69</f>
        <v>0</v>
      </c>
      <c r="X68" s="140">
        <f>'[4]Relatório Empregados II'!$BR69:$BR69</f>
        <v>4000</v>
      </c>
      <c r="Y68" s="157">
        <f>'[4]Relatório Empregados II'!$BU69</f>
        <v>0</v>
      </c>
      <c r="Z68" s="167">
        <f>'[4]Relatório Empregados II'!$BW69:$BW69</f>
        <v>0</v>
      </c>
      <c r="AA68" s="168">
        <f>'[4]Relatório Empregados II'!$CA69:$CA69</f>
        <v>0</v>
      </c>
      <c r="AB68" s="168">
        <f>'[4]Relatório Empregados II'!$CD69:$CD69</f>
        <v>209</v>
      </c>
      <c r="AC68" s="168">
        <f>'[4]Relatório Empregados II'!$CG69:$CG69</f>
        <v>0</v>
      </c>
      <c r="AD68" s="168">
        <f>'[4]Relatório Empregados II'!$CJ69</f>
        <v>0</v>
      </c>
      <c r="AE68" s="168">
        <f>'[4]Relatório Empregados II'!$CL69</f>
        <v>0</v>
      </c>
      <c r="AF68" s="168">
        <f>'[4]Relatório Empregados II'!$CN69:$CN69</f>
        <v>0</v>
      </c>
      <c r="AG68" s="168">
        <f>'[4]Relatório Empregados II'!$CQ69</f>
        <v>0</v>
      </c>
      <c r="AH68" s="140">
        <f>'[4]Relatório Empregados II'!$CS69:$CS69</f>
        <v>345.41</v>
      </c>
      <c r="AI68" s="157">
        <f>'[4]Relatório Empregados II'!$CV69:$CV69</f>
        <v>0</v>
      </c>
      <c r="AJ68" s="140">
        <f>'[4]Relatório Empregados II'!$CY69:$CY69</f>
        <v>1200.3039200000001</v>
      </c>
      <c r="AK68" s="157">
        <f>'[4]Relatório Empregados II'!$DB69:$DB69</f>
        <v>1200.3039200000001</v>
      </c>
      <c r="AL68" s="140">
        <f>'[4]Relatório Empregados II'!$DE69:$DE69</f>
        <v>0</v>
      </c>
      <c r="AM68" s="140">
        <f>'[4]Relatório Empregados II'!$DH69</f>
        <v>0</v>
      </c>
      <c r="AN68" s="157">
        <f>'[4]Relatório Empregados II'!$DJ69</f>
        <v>1200.3039200000001</v>
      </c>
      <c r="AO68" s="140">
        <f>'[4]Relatório Empregados II'!$DL69</f>
        <v>0</v>
      </c>
      <c r="AP68" s="140">
        <f>'[4]Relatório Empregados II'!$DM$3:$DM69</f>
        <v>0</v>
      </c>
      <c r="AQ68" s="157"/>
      <c r="AR68" s="157"/>
      <c r="AS68" s="140">
        <f>'[4]Relatório Empregados II'!$DQ69:$DQ69</f>
        <v>0</v>
      </c>
      <c r="AT68" s="169">
        <f>'[4]Relatório Empregados II'!$DT69</f>
        <v>0</v>
      </c>
      <c r="AU68" s="167">
        <f>'[4]Relatório Empregados II'!$DV69</f>
        <v>0</v>
      </c>
      <c r="AV68" s="167">
        <f>'[4]Relatório Empregados II'!$DX69</f>
        <v>0</v>
      </c>
      <c r="AW68" s="156">
        <f>'[4]Relatório Empregados II'!$DZ69</f>
        <v>0</v>
      </c>
      <c r="AX68" s="156">
        <f>'[4]Relatório Empregados II'!$EB69</f>
        <v>0</v>
      </c>
      <c r="AY68" s="167" t="str">
        <f>'[4]Relatório Empregados II'!$ED69</f>
        <v>SALA ADMINISTRATIVA</v>
      </c>
      <c r="AZ68" s="156">
        <f>'[4]Relatório Empregados II'!$EH69</f>
        <v>0</v>
      </c>
      <c r="BA68" s="156">
        <f>'[4]Relatório Empregados II'!$EJ69</f>
        <v>0</v>
      </c>
    </row>
    <row r="69" spans="1:53">
      <c r="A69" s="170" t="str">
        <f>IFERROR(('[4]Relatório Empregados II'!$A70:$B70),"")</f>
        <v>31/07/2020</v>
      </c>
      <c r="B69" s="142" t="str">
        <f>'[4]Relatório Empregados II'!$D70:$D70</f>
        <v>12955134000900</v>
      </c>
      <c r="C69" s="158" t="str">
        <f>'[4]Relatório Empregados II'!$G70:$G70</f>
        <v>INSTITUTO DIVA ALVES DO BRASIL</v>
      </c>
      <c r="D69" s="161" t="str">
        <f>'[4]Relatório Empregados II'!$J70</f>
        <v>6033075</v>
      </c>
      <c r="E69" s="143" t="str">
        <f>'[4]Relatório Empregados II'!$L70:L70</f>
        <v>UPA 24H PARQUE LAFAIETE - DUQUE DE CAXIAS I</v>
      </c>
      <c r="F69" s="144" t="str">
        <f>'[4]Relatório Empregados II'!$P70:$P70</f>
        <v>0008/2020</v>
      </c>
      <c r="G69" s="173" cm="1">
        <f t="array" ref="G69">'[4]Relatório Empregados II'!$T70:T70</f>
        <v>2020</v>
      </c>
      <c r="H69" s="145" t="str">
        <f>'[4]Relatório Empregados II'!$W70</f>
        <v>07</v>
      </c>
      <c r="I69" s="146">
        <f>'[4]Relatório Empregados II'!$Y70:$Y70</f>
        <v>0</v>
      </c>
      <c r="J69" s="147">
        <f>'[4]Relatório Empregados II'!$AB70:$AB70</f>
        <v>0</v>
      </c>
      <c r="K69" s="162">
        <f>'[4]Relatório Empregados II'!$AE70:$AE70</f>
        <v>0</v>
      </c>
      <c r="L69" s="163" cm="1">
        <f t="array" ref="L69">'[4]Relatório Empregados II'!$AI70:$AI70</f>
        <v>411010</v>
      </c>
      <c r="M69" s="149">
        <f>'[4]Relatório Empregados II'!$AL70:$AL70</f>
        <v>0</v>
      </c>
      <c r="N69" s="150">
        <f>'[4]Relatório Empregados II'!$AP70</f>
        <v>0</v>
      </c>
      <c r="O69" s="163">
        <f>'[4]Relatório Empregados II'!$AR70</f>
        <v>0</v>
      </c>
      <c r="P69" s="151">
        <f>'[4]Relatório Empregados II'!$AT70:$AT70</f>
        <v>0</v>
      </c>
      <c r="Q69" s="152">
        <f>'[4]Relatório Empregados II'!$AX70:$AX70</f>
        <v>180</v>
      </c>
      <c r="R69" s="153">
        <f>'[4]Relatório Empregados II'!$BA70:$BA70</f>
        <v>0</v>
      </c>
      <c r="S69" s="154" t="str">
        <f>'[4]Relatório Empregados II'!$BE70:$BE70</f>
        <v/>
      </c>
      <c r="T69" s="154" t="str">
        <f>'[4]Relatório Empregados II'!$BH70:$BH70</f>
        <v>CLT</v>
      </c>
      <c r="U69" s="148">
        <f>'[4]Relatório Empregados II'!$BK70:$BK70</f>
        <v>0</v>
      </c>
      <c r="V69" s="165">
        <f>'[4]Relatório Empregados II'!$BN70</f>
        <v>0</v>
      </c>
      <c r="W69" s="204">
        <f>'[4]Relatório Empregados II'!$BP70</f>
        <v>0</v>
      </c>
      <c r="X69" s="140">
        <f>'[4]Relatório Empregados II'!$BR70:$BR70</f>
        <v>1375.01</v>
      </c>
      <c r="Y69" s="157">
        <f>'[4]Relatório Empregados II'!$BU70</f>
        <v>0</v>
      </c>
      <c r="Z69" s="167">
        <f>'[4]Relatório Empregados II'!$BW70:$BW70</f>
        <v>0</v>
      </c>
      <c r="AA69" s="168">
        <f>'[4]Relatório Empregados II'!$CA70:$CA70</f>
        <v>0</v>
      </c>
      <c r="AB69" s="168">
        <f>'[4]Relatório Empregados II'!$CD70:$CD70</f>
        <v>209</v>
      </c>
      <c r="AC69" s="168">
        <f>'[4]Relatório Empregados II'!$CG70:$CG70</f>
        <v>0</v>
      </c>
      <c r="AD69" s="168">
        <f>'[4]Relatório Empregados II'!$CJ70</f>
        <v>0</v>
      </c>
      <c r="AE69" s="168">
        <f>'[4]Relatório Empregados II'!$CL70</f>
        <v>0</v>
      </c>
      <c r="AF69" s="168">
        <f>'[4]Relatório Empregados II'!$CN70:$CN70</f>
        <v>0</v>
      </c>
      <c r="AG69" s="168">
        <f>'[4]Relatório Empregados II'!$CQ70</f>
        <v>0</v>
      </c>
      <c r="AH69" s="140">
        <f>'[4]Relatório Empregados II'!$CS70:$CS70</f>
        <v>144.05000000000001</v>
      </c>
      <c r="AI69" s="157">
        <f>'[4]Relatório Empregados II'!$CV70:$CV70</f>
        <v>0</v>
      </c>
      <c r="AJ69" s="140">
        <f>'[4]Relatório Empregados II'!$CY70:$CY70</f>
        <v>500.60016000000002</v>
      </c>
      <c r="AK69" s="157">
        <f>'[4]Relatório Empregados II'!$DB70:$DB70</f>
        <v>500.60016000000002</v>
      </c>
      <c r="AL69" s="140">
        <f>'[4]Relatório Empregados II'!$DE70:$DE70</f>
        <v>0</v>
      </c>
      <c r="AM69" s="140">
        <f>'[4]Relatório Empregados II'!$DH70</f>
        <v>0</v>
      </c>
      <c r="AN69" s="157">
        <f>'[4]Relatório Empregados II'!$DJ70</f>
        <v>500.60016000000002</v>
      </c>
      <c r="AO69" s="140">
        <f>'[4]Relatório Empregados II'!$DL70</f>
        <v>0</v>
      </c>
      <c r="AP69" s="140">
        <f>'[4]Relatório Empregados II'!$DM$3:$DM70</f>
        <v>0</v>
      </c>
      <c r="AQ69" s="157"/>
      <c r="AR69" s="157"/>
      <c r="AS69" s="140">
        <f>'[4]Relatório Empregados II'!$DQ70:$DQ70</f>
        <v>0</v>
      </c>
      <c r="AT69" s="169">
        <f>'[4]Relatório Empregados II'!$DT70</f>
        <v>0</v>
      </c>
      <c r="AU69" s="167">
        <f>'[4]Relatório Empregados II'!$DV70</f>
        <v>0</v>
      </c>
      <c r="AV69" s="167">
        <f>'[4]Relatório Empregados II'!$DX70</f>
        <v>0</v>
      </c>
      <c r="AW69" s="156">
        <f>'[4]Relatório Empregados II'!$DZ70</f>
        <v>0</v>
      </c>
      <c r="AX69" s="156">
        <f>'[4]Relatório Empregados II'!$EB70</f>
        <v>0</v>
      </c>
      <c r="AY69" s="167" t="str">
        <f>'[4]Relatório Empregados II'!$ED70</f>
        <v>SALA ADMINISTRATIVA</v>
      </c>
      <c r="AZ69" s="156">
        <f>'[4]Relatório Empregados II'!$EH70</f>
        <v>0</v>
      </c>
      <c r="BA69" s="156">
        <f>'[4]Relatório Empregados II'!$EJ70</f>
        <v>0</v>
      </c>
    </row>
    <row r="70" spans="1:53">
      <c r="A70" s="170" t="str">
        <f>IFERROR(('[4]Relatório Empregados II'!$A71:$B71),"")</f>
        <v>31/07/2020</v>
      </c>
      <c r="B70" s="142" t="str">
        <f>'[4]Relatório Empregados II'!$D71:$D71</f>
        <v>12955134000900</v>
      </c>
      <c r="C70" s="158" t="str">
        <f>'[4]Relatório Empregados II'!$G71:$G71</f>
        <v>INSTITUTO DIVA ALVES DO BRASIL</v>
      </c>
      <c r="D70" s="161" t="str">
        <f>'[4]Relatório Empregados II'!$J71</f>
        <v>6033075</v>
      </c>
      <c r="E70" s="143" t="str">
        <f>'[4]Relatório Empregados II'!$L71:L71</f>
        <v>UPA 24H PARQUE LAFAIETE - DUQUE DE CAXIAS I</v>
      </c>
      <c r="F70" s="144" t="str">
        <f>'[4]Relatório Empregados II'!$P71:$P71</f>
        <v>0008/2020</v>
      </c>
      <c r="G70" s="173" cm="1">
        <f t="array" ref="G70">'[4]Relatório Empregados II'!$T71:T71</f>
        <v>2020</v>
      </c>
      <c r="H70" s="145" t="str">
        <f>'[4]Relatório Empregados II'!$W71</f>
        <v>07</v>
      </c>
      <c r="I70" s="146">
        <f>'[4]Relatório Empregados II'!$Y71:$Y71</f>
        <v>0</v>
      </c>
      <c r="J70" s="147">
        <f>'[4]Relatório Empregados II'!$AB71:$AB71</f>
        <v>0</v>
      </c>
      <c r="K70" s="162">
        <f>'[4]Relatório Empregados II'!$AE71:$AE71</f>
        <v>0</v>
      </c>
      <c r="L70" s="163" cm="1">
        <f t="array" ref="L70">'[4]Relatório Empregados II'!$AI71:$AI71</f>
        <v>413115</v>
      </c>
      <c r="M70" s="149">
        <f>'[4]Relatório Empregados II'!$AL71:$AL71</f>
        <v>0</v>
      </c>
      <c r="N70" s="150">
        <f>'[4]Relatório Empregados II'!$AP71</f>
        <v>0</v>
      </c>
      <c r="O70" s="163">
        <f>'[4]Relatório Empregados II'!$AR71</f>
        <v>0</v>
      </c>
      <c r="P70" s="151">
        <f>'[4]Relatório Empregados II'!$AT71:$AT71</f>
        <v>0</v>
      </c>
      <c r="Q70" s="152">
        <f>'[4]Relatório Empregados II'!$AX71:$AX71</f>
        <v>220</v>
      </c>
      <c r="R70" s="153">
        <f>'[4]Relatório Empregados II'!$BA71:$BA71</f>
        <v>0</v>
      </c>
      <c r="S70" s="154" t="str">
        <f>'[4]Relatório Empregados II'!$BE71:$BE71</f>
        <v/>
      </c>
      <c r="T70" s="154" t="str">
        <f>'[4]Relatório Empregados II'!$BH71:$BH71</f>
        <v>CLT</v>
      </c>
      <c r="U70" s="148">
        <f>'[4]Relatório Empregados II'!$BK71:$BK71</f>
        <v>0</v>
      </c>
      <c r="V70" s="165">
        <f>'[4]Relatório Empregados II'!$BN71</f>
        <v>0</v>
      </c>
      <c r="W70" s="204">
        <f>'[4]Relatório Empregados II'!$BP71</f>
        <v>0</v>
      </c>
      <c r="X70" s="140">
        <f>'[4]Relatório Empregados II'!$BR71:$BR71</f>
        <v>1867.5</v>
      </c>
      <c r="Y70" s="157">
        <f>'[4]Relatório Empregados II'!$BU71</f>
        <v>0</v>
      </c>
      <c r="Z70" s="167">
        <f>'[4]Relatório Empregados II'!$BW71:$BW71</f>
        <v>0</v>
      </c>
      <c r="AA70" s="168">
        <f>'[4]Relatório Empregados II'!$CA71:$CA71</f>
        <v>761.83</v>
      </c>
      <c r="AB70" s="168">
        <f>'[4]Relatório Empregados II'!$CD71:$CD71</f>
        <v>0</v>
      </c>
      <c r="AC70" s="168">
        <f>'[4]Relatório Empregados II'!$CG71:$CG71</f>
        <v>0</v>
      </c>
      <c r="AD70" s="168">
        <f>'[4]Relatório Empregados II'!$CJ71</f>
        <v>0</v>
      </c>
      <c r="AE70" s="168">
        <f>'[4]Relatório Empregados II'!$CL71</f>
        <v>0</v>
      </c>
      <c r="AF70" s="168">
        <f>'[4]Relatório Empregados II'!$CN71:$CN71</f>
        <v>0</v>
      </c>
      <c r="AG70" s="168">
        <f>'[4]Relatório Empregados II'!$CQ71</f>
        <v>0</v>
      </c>
      <c r="AH70" s="140">
        <f>'[4]Relatório Empregados II'!$CS71:$CS71</f>
        <v>253.03</v>
      </c>
      <c r="AI70" s="157">
        <f>'[4]Relatório Empregados II'!$CV71:$CV71</f>
        <v>0</v>
      </c>
      <c r="AJ70" s="140">
        <f>'[4]Relatório Empregados II'!$CY71:$CY71</f>
        <v>879.32511999999997</v>
      </c>
      <c r="AK70" s="157">
        <f>'[4]Relatório Empregados II'!$DB71:$DB71</f>
        <v>879.32511999999997</v>
      </c>
      <c r="AL70" s="140">
        <f>'[4]Relatório Empregados II'!$DE71:$DE71</f>
        <v>0</v>
      </c>
      <c r="AM70" s="140">
        <f>'[4]Relatório Empregados II'!$DH71</f>
        <v>0</v>
      </c>
      <c r="AN70" s="157">
        <f>'[4]Relatório Empregados II'!$DJ71</f>
        <v>879.32511999999997</v>
      </c>
      <c r="AO70" s="140">
        <f>'[4]Relatório Empregados II'!$DL71</f>
        <v>0</v>
      </c>
      <c r="AP70" s="140">
        <f>'[4]Relatório Empregados II'!$DM$3:$DM71</f>
        <v>0</v>
      </c>
      <c r="AQ70" s="157"/>
      <c r="AR70" s="157"/>
      <c r="AS70" s="140">
        <f>'[4]Relatório Empregados II'!$DQ71:$DQ71</f>
        <v>3047.33</v>
      </c>
      <c r="AT70" s="169">
        <f>'[4]Relatório Empregados II'!$DT71</f>
        <v>0</v>
      </c>
      <c r="AU70" s="167">
        <f>'[4]Relatório Empregados II'!$DV71</f>
        <v>0</v>
      </c>
      <c r="AV70" s="167">
        <f>'[4]Relatório Empregados II'!$DX71</f>
        <v>0</v>
      </c>
      <c r="AW70" s="156">
        <f>'[4]Relatório Empregados II'!$DZ71</f>
        <v>0</v>
      </c>
      <c r="AX70" s="156">
        <f>'[4]Relatório Empregados II'!$EB71</f>
        <v>0</v>
      </c>
      <c r="AY70" s="167" t="str">
        <f>'[4]Relatório Empregados II'!$ED71</f>
        <v>SALA ADMINISTRATIVA</v>
      </c>
      <c r="AZ70" s="156">
        <f>'[4]Relatório Empregados II'!$EH71</f>
        <v>0</v>
      </c>
      <c r="BA70" s="156">
        <f>'[4]Relatório Empregados II'!$EJ71</f>
        <v>0</v>
      </c>
    </row>
    <row r="71" spans="1:53">
      <c r="A71" s="170" t="str">
        <f>IFERROR(('[4]Relatório Empregados II'!$A72:$B72),"")</f>
        <v>31/07/2020</v>
      </c>
      <c r="B71" s="142" t="str">
        <f>'[4]Relatório Empregados II'!$D72:$D72</f>
        <v>12955134000900</v>
      </c>
      <c r="C71" s="158" t="str">
        <f>'[4]Relatório Empregados II'!$G72:$G72</f>
        <v>INSTITUTO DIVA ALVES DO BRASIL</v>
      </c>
      <c r="D71" s="161" t="str">
        <f>'[4]Relatório Empregados II'!$J72</f>
        <v>6033075</v>
      </c>
      <c r="E71" s="143" t="str">
        <f>'[4]Relatório Empregados II'!$L72:L72</f>
        <v>UPA 24H PARQUE LAFAIETE - DUQUE DE CAXIAS I</v>
      </c>
      <c r="F71" s="144" t="str">
        <f>'[4]Relatório Empregados II'!$P72:$P72</f>
        <v>0008/2020</v>
      </c>
      <c r="G71" s="173" cm="1">
        <f t="array" ref="G71">'[4]Relatório Empregados II'!$T72:T72</f>
        <v>2020</v>
      </c>
      <c r="H71" s="145" t="str">
        <f>'[4]Relatório Empregados II'!$W72</f>
        <v>07</v>
      </c>
      <c r="I71" s="146">
        <f>'[4]Relatório Empregados II'!$Y72:$Y72</f>
        <v>0</v>
      </c>
      <c r="J71" s="147">
        <f>'[4]Relatório Empregados II'!$AB72:$AB72</f>
        <v>0</v>
      </c>
      <c r="K71" s="162">
        <f>'[4]Relatório Empregados II'!$AE72:$AE72</f>
        <v>0</v>
      </c>
      <c r="L71" s="163" cm="1">
        <f t="array" ref="L71">'[4]Relatório Empregados II'!$AI72:$AI72</f>
        <v>517410</v>
      </c>
      <c r="M71" s="149">
        <f>'[4]Relatório Empregados II'!$AL72:$AL72</f>
        <v>0</v>
      </c>
      <c r="N71" s="150">
        <f>'[4]Relatório Empregados II'!$AP72</f>
        <v>0</v>
      </c>
      <c r="O71" s="163">
        <f>'[4]Relatório Empregados II'!$AR72</f>
        <v>0</v>
      </c>
      <c r="P71" s="151">
        <f>'[4]Relatório Empregados II'!$AT72:$AT72</f>
        <v>0</v>
      </c>
      <c r="Q71" s="152">
        <f>'[4]Relatório Empregados II'!$AX72:$AX72</f>
        <v>180</v>
      </c>
      <c r="R71" s="153">
        <f>'[4]Relatório Empregados II'!$BA72:$BA72</f>
        <v>0</v>
      </c>
      <c r="S71" s="154" t="str">
        <f>'[4]Relatório Empregados II'!$BE72:$BE72</f>
        <v/>
      </c>
      <c r="T71" s="154" t="str">
        <f>'[4]Relatório Empregados II'!$BH72:$BH72</f>
        <v>CLT</v>
      </c>
      <c r="U71" s="148">
        <f>'[4]Relatório Empregados II'!$BK72:$BK72</f>
        <v>0</v>
      </c>
      <c r="V71" s="165">
        <f>'[4]Relatório Empregados II'!$BN72</f>
        <v>0</v>
      </c>
      <c r="W71" s="204">
        <f>'[4]Relatório Empregados II'!$BP72</f>
        <v>0</v>
      </c>
      <c r="X71" s="140">
        <f>'[4]Relatório Empregados II'!$BR72:$BR72</f>
        <v>1375.01</v>
      </c>
      <c r="Y71" s="157">
        <f>'[4]Relatório Empregados II'!$BU72</f>
        <v>0</v>
      </c>
      <c r="Z71" s="167">
        <f>'[4]Relatório Empregados II'!$BW72:$BW72</f>
        <v>0</v>
      </c>
      <c r="AA71" s="168">
        <f>'[4]Relatório Empregados II'!$CA72:$CA72</f>
        <v>0</v>
      </c>
      <c r="AB71" s="168">
        <f>'[4]Relatório Empregados II'!$CD72:$CD72</f>
        <v>209</v>
      </c>
      <c r="AC71" s="168">
        <f>'[4]Relatório Empregados II'!$CG72:$CG72</f>
        <v>0</v>
      </c>
      <c r="AD71" s="168">
        <f>'[4]Relatório Empregados II'!$CJ72</f>
        <v>0</v>
      </c>
      <c r="AE71" s="168">
        <f>'[4]Relatório Empregados II'!$CL72</f>
        <v>0</v>
      </c>
      <c r="AF71" s="168">
        <f>'[4]Relatório Empregados II'!$CN72:$CN72</f>
        <v>0</v>
      </c>
      <c r="AG71" s="168">
        <f>'[4]Relatório Empregados II'!$CQ72</f>
        <v>0</v>
      </c>
      <c r="AH71" s="140">
        <f>'[4]Relatório Empregados II'!$CS72:$CS72</f>
        <v>183.7</v>
      </c>
      <c r="AI71" s="157">
        <f>'[4]Relatório Empregados II'!$CV72:$CV72</f>
        <v>0</v>
      </c>
      <c r="AJ71" s="140">
        <f>'[4]Relatório Empregados II'!$CY72:$CY72</f>
        <v>638.36861999999996</v>
      </c>
      <c r="AK71" s="157">
        <f>'[4]Relatório Empregados II'!$DB72:$DB72</f>
        <v>638.36861999999996</v>
      </c>
      <c r="AL71" s="140">
        <f>'[4]Relatório Empregados II'!$DE72:$DE72</f>
        <v>0</v>
      </c>
      <c r="AM71" s="140">
        <f>'[4]Relatório Empregados II'!$DH72</f>
        <v>0</v>
      </c>
      <c r="AN71" s="157">
        <f>'[4]Relatório Empregados II'!$DJ72</f>
        <v>638.36861999999996</v>
      </c>
      <c r="AO71" s="140">
        <f>'[4]Relatório Empregados II'!$DL72</f>
        <v>0</v>
      </c>
      <c r="AP71" s="140">
        <f>'[4]Relatório Empregados II'!$DM$3:$DM72</f>
        <v>0</v>
      </c>
      <c r="AQ71" s="157"/>
      <c r="AR71" s="157"/>
      <c r="AS71" s="140">
        <f>'[4]Relatório Empregados II'!$DQ72:$DQ72</f>
        <v>0</v>
      </c>
      <c r="AT71" s="169">
        <f>'[4]Relatório Empregados II'!$DT72</f>
        <v>0</v>
      </c>
      <c r="AU71" s="167">
        <f>'[4]Relatório Empregados II'!$DV72</f>
        <v>0</v>
      </c>
      <c r="AV71" s="167">
        <f>'[4]Relatório Empregados II'!$DX72</f>
        <v>0</v>
      </c>
      <c r="AW71" s="156">
        <f>'[4]Relatório Empregados II'!$DZ72</f>
        <v>0</v>
      </c>
      <c r="AX71" s="156">
        <f>'[4]Relatório Empregados II'!$EB72</f>
        <v>0</v>
      </c>
      <c r="AY71" s="167" t="str">
        <f>'[4]Relatório Empregados II'!$ED72</f>
        <v>SEGURANÇA/ÁREAS COMUNS</v>
      </c>
      <c r="AZ71" s="156">
        <f>'[4]Relatório Empregados II'!$EH72</f>
        <v>0</v>
      </c>
      <c r="BA71" s="156">
        <f>'[4]Relatório Empregados II'!$EJ72</f>
        <v>0</v>
      </c>
    </row>
    <row r="72" spans="1:53">
      <c r="A72" s="170" t="str">
        <f>IFERROR(('[4]Relatório Empregados II'!$A73:$B73),"")</f>
        <v>31/07/2020</v>
      </c>
      <c r="B72" s="142" t="str">
        <f>'[4]Relatório Empregados II'!$D73:$D73</f>
        <v>12955134000900</v>
      </c>
      <c r="C72" s="158" t="str">
        <f>'[4]Relatório Empregados II'!$G73:$G73</f>
        <v>INSTITUTO DIVA ALVES DO BRASIL</v>
      </c>
      <c r="D72" s="161" t="str">
        <f>'[4]Relatório Empregados II'!$J73</f>
        <v>6033075</v>
      </c>
      <c r="E72" s="143" t="str">
        <f>'[4]Relatório Empregados II'!$L73:L73</f>
        <v>UPA 24H PARQUE LAFAIETE - DUQUE DE CAXIAS I</v>
      </c>
      <c r="F72" s="144" t="str">
        <f>'[4]Relatório Empregados II'!$P73:$P73</f>
        <v>0008/2020</v>
      </c>
      <c r="G72" s="173" cm="1">
        <f t="array" ref="G72">'[4]Relatório Empregados II'!$T73:T73</f>
        <v>2020</v>
      </c>
      <c r="H72" s="145" t="str">
        <f>'[4]Relatório Empregados II'!$W73</f>
        <v>07</v>
      </c>
      <c r="I72" s="146">
        <f>'[4]Relatório Empregados II'!$Y73:$Y73</f>
        <v>0</v>
      </c>
      <c r="J72" s="147">
        <f>'[4]Relatório Empregados II'!$AB73:$AB73</f>
        <v>0</v>
      </c>
      <c r="K72" s="162">
        <f>'[4]Relatório Empregados II'!$AE73:$AE73</f>
        <v>0</v>
      </c>
      <c r="L72" s="163" cm="1">
        <f t="array" ref="L72">'[4]Relatório Empregados II'!$AI73:$AI73</f>
        <v>422105</v>
      </c>
      <c r="M72" s="149">
        <f>'[4]Relatório Empregados II'!$AL73:$AL73</f>
        <v>0</v>
      </c>
      <c r="N72" s="150">
        <f>'[4]Relatório Empregados II'!$AP73</f>
        <v>0</v>
      </c>
      <c r="O72" s="163">
        <f>'[4]Relatório Empregados II'!$AR73</f>
        <v>0</v>
      </c>
      <c r="P72" s="151">
        <f>'[4]Relatório Empregados II'!$AT73:$AT73</f>
        <v>0</v>
      </c>
      <c r="Q72" s="152">
        <f>'[4]Relatório Empregados II'!$AX73:$AX73</f>
        <v>180</v>
      </c>
      <c r="R72" s="153">
        <f>'[4]Relatório Empregados II'!$BA73:$BA73</f>
        <v>0</v>
      </c>
      <c r="S72" s="154" t="str">
        <f>'[4]Relatório Empregados II'!$BE73:$BE73</f>
        <v/>
      </c>
      <c r="T72" s="154" t="str">
        <f>'[4]Relatório Empregados II'!$BH73:$BH73</f>
        <v>CLT</v>
      </c>
      <c r="U72" s="148">
        <f>'[4]Relatório Empregados II'!$BK73:$BK73</f>
        <v>0</v>
      </c>
      <c r="V72" s="165">
        <f>'[4]Relatório Empregados II'!$BN73</f>
        <v>0</v>
      </c>
      <c r="W72" s="204">
        <f>'[4]Relatório Empregados II'!$BP73</f>
        <v>0</v>
      </c>
      <c r="X72" s="140">
        <f>'[4]Relatório Empregados II'!$BR73:$BR73</f>
        <v>1375.01</v>
      </c>
      <c r="Y72" s="157">
        <f>'[4]Relatório Empregados II'!$BU73</f>
        <v>0</v>
      </c>
      <c r="Z72" s="167">
        <f>'[4]Relatório Empregados II'!$BW73:$BW73</f>
        <v>0</v>
      </c>
      <c r="AA72" s="168">
        <f>'[4]Relatório Empregados II'!$CA73:$CA73</f>
        <v>0</v>
      </c>
      <c r="AB72" s="168">
        <f>'[4]Relatório Empregados II'!$CD73:$CD73</f>
        <v>209</v>
      </c>
      <c r="AC72" s="168">
        <f>'[4]Relatório Empregados II'!$CG73:$CG73</f>
        <v>0</v>
      </c>
      <c r="AD72" s="168">
        <f>'[4]Relatório Empregados II'!$CJ73</f>
        <v>0</v>
      </c>
      <c r="AE72" s="168">
        <f>'[4]Relatório Empregados II'!$CL73</f>
        <v>0</v>
      </c>
      <c r="AF72" s="168">
        <f>'[4]Relatório Empregados II'!$CN73:$CN73</f>
        <v>0</v>
      </c>
      <c r="AG72" s="168">
        <f>'[4]Relatório Empregados II'!$CQ73</f>
        <v>0</v>
      </c>
      <c r="AH72" s="140">
        <f>'[4]Relatório Empregados II'!$CS73:$CS73</f>
        <v>156.41999999999999</v>
      </c>
      <c r="AI72" s="157">
        <f>'[4]Relatório Empregados II'!$CV73:$CV73</f>
        <v>0</v>
      </c>
      <c r="AJ72" s="140">
        <f>'[4]Relatório Empregados II'!$CY73:$CY73</f>
        <v>543.56784000000005</v>
      </c>
      <c r="AK72" s="157">
        <f>'[4]Relatório Empregados II'!$DB73:$DB73</f>
        <v>543.56784000000005</v>
      </c>
      <c r="AL72" s="140">
        <f>'[4]Relatório Empregados II'!$DE73:$DE73</f>
        <v>0</v>
      </c>
      <c r="AM72" s="140">
        <f>'[4]Relatório Empregados II'!$DH73</f>
        <v>0</v>
      </c>
      <c r="AN72" s="157">
        <f>'[4]Relatório Empregados II'!$DJ73</f>
        <v>543.56784000000005</v>
      </c>
      <c r="AO72" s="140">
        <f>'[4]Relatório Empregados II'!$DL73</f>
        <v>0</v>
      </c>
      <c r="AP72" s="140">
        <f>'[4]Relatório Empregados II'!$DM$3:$DM73</f>
        <v>0</v>
      </c>
      <c r="AQ72" s="157"/>
      <c r="AR72" s="157"/>
      <c r="AS72" s="140">
        <f>'[4]Relatório Empregados II'!$DQ73:$DQ73</f>
        <v>0</v>
      </c>
      <c r="AT72" s="169">
        <f>'[4]Relatório Empregados II'!$DT73</f>
        <v>0</v>
      </c>
      <c r="AU72" s="167">
        <f>'[4]Relatório Empregados II'!$DV73</f>
        <v>0</v>
      </c>
      <c r="AV72" s="167">
        <f>'[4]Relatório Empregados II'!$DX73</f>
        <v>0</v>
      </c>
      <c r="AW72" s="156">
        <f>'[4]Relatório Empregados II'!$DZ73</f>
        <v>0</v>
      </c>
      <c r="AX72" s="156">
        <f>'[4]Relatório Empregados II'!$EB73</f>
        <v>0</v>
      </c>
      <c r="AY72" s="167" t="str">
        <f>'[4]Relatório Empregados II'!$ED73</f>
        <v>RECEPÇÃO</v>
      </c>
      <c r="AZ72" s="156">
        <f>'[4]Relatório Empregados II'!$EH73</f>
        <v>0</v>
      </c>
      <c r="BA72" s="156">
        <f>'[4]Relatório Empregados II'!$EJ73</f>
        <v>0</v>
      </c>
    </row>
    <row r="73" spans="1:53">
      <c r="A73" s="170" t="str">
        <f>IFERROR(('[4]Relatório Empregados II'!$A74:$B74),"")</f>
        <v>31/07/2020</v>
      </c>
      <c r="B73" s="142" t="str">
        <f>'[4]Relatório Empregados II'!$D74:$D74</f>
        <v>12955134000900</v>
      </c>
      <c r="C73" s="158" t="str">
        <f>'[4]Relatório Empregados II'!$G74:$G74</f>
        <v>INSTITUTO DIVA ALVES DO BRASIL</v>
      </c>
      <c r="D73" s="161" t="str">
        <f>'[4]Relatório Empregados II'!$J74</f>
        <v>6033075</v>
      </c>
      <c r="E73" s="143" t="str">
        <f>'[4]Relatório Empregados II'!$L74:L74</f>
        <v>UPA 24H PARQUE LAFAIETE - DUQUE DE CAXIAS I</v>
      </c>
      <c r="F73" s="144" t="str">
        <f>'[4]Relatório Empregados II'!$P74:$P74</f>
        <v>0008/2020</v>
      </c>
      <c r="G73" s="173" cm="1">
        <f t="array" ref="G73">'[4]Relatório Empregados II'!$T74:T74</f>
        <v>2020</v>
      </c>
      <c r="H73" s="145" t="str">
        <f>'[4]Relatório Empregados II'!$W74</f>
        <v>07</v>
      </c>
      <c r="I73" s="146">
        <f>'[4]Relatório Empregados II'!$Y74:$Y74</f>
        <v>0</v>
      </c>
      <c r="J73" s="147">
        <f>'[4]Relatório Empregados II'!$AB74:$AB74</f>
        <v>0</v>
      </c>
      <c r="K73" s="162">
        <f>'[4]Relatório Empregados II'!$AE74:$AE74</f>
        <v>0</v>
      </c>
      <c r="L73" s="163" cm="1">
        <f t="array" ref="L73">'[4]Relatório Empregados II'!$AI74:$AI74</f>
        <v>411010</v>
      </c>
      <c r="M73" s="149">
        <f>'[4]Relatório Empregados II'!$AL74:$AL74</f>
        <v>0</v>
      </c>
      <c r="N73" s="150">
        <f>'[4]Relatório Empregados II'!$AP74</f>
        <v>0</v>
      </c>
      <c r="O73" s="163">
        <f>'[4]Relatório Empregados II'!$AR74</f>
        <v>0</v>
      </c>
      <c r="P73" s="151">
        <f>'[4]Relatório Empregados II'!$AT74:$AT74</f>
        <v>0</v>
      </c>
      <c r="Q73" s="152">
        <f>'[4]Relatório Empregados II'!$AX74:$AX74</f>
        <v>220</v>
      </c>
      <c r="R73" s="153">
        <f>'[4]Relatório Empregados II'!$BA74:$BA74</f>
        <v>0</v>
      </c>
      <c r="S73" s="154" t="str">
        <f>'[4]Relatório Empregados II'!$BE74:$BE74</f>
        <v/>
      </c>
      <c r="T73" s="154" t="str">
        <f>'[4]Relatório Empregados II'!$BH74:$BH74</f>
        <v>CLT</v>
      </c>
      <c r="U73" s="148">
        <f>'[4]Relatório Empregados II'!$BK74:$BK74</f>
        <v>0</v>
      </c>
      <c r="V73" s="165">
        <f>'[4]Relatório Empregados II'!$BN74</f>
        <v>0</v>
      </c>
      <c r="W73" s="204">
        <f>'[4]Relatório Empregados II'!$BP74</f>
        <v>0</v>
      </c>
      <c r="X73" s="140">
        <f>'[4]Relatório Empregados II'!$BR74:$BR74</f>
        <v>1800</v>
      </c>
      <c r="Y73" s="157">
        <f>'[4]Relatório Empregados II'!$BU74</f>
        <v>0</v>
      </c>
      <c r="Z73" s="167">
        <f>'[4]Relatório Empregados II'!$BW74:$BW74</f>
        <v>0</v>
      </c>
      <c r="AA73" s="168">
        <f>'[4]Relatório Empregados II'!$CA74:$CA74</f>
        <v>0</v>
      </c>
      <c r="AB73" s="168">
        <f>'[4]Relatório Empregados II'!$CD74:$CD74</f>
        <v>209</v>
      </c>
      <c r="AC73" s="168">
        <f>'[4]Relatório Empregados II'!$CG74:$CG74</f>
        <v>0</v>
      </c>
      <c r="AD73" s="168">
        <f>'[4]Relatório Empregados II'!$CJ74</f>
        <v>0</v>
      </c>
      <c r="AE73" s="168">
        <f>'[4]Relatório Empregados II'!$CL74</f>
        <v>0</v>
      </c>
      <c r="AF73" s="168">
        <f>'[4]Relatório Empregados II'!$CN74:$CN74</f>
        <v>0</v>
      </c>
      <c r="AG73" s="168">
        <f>'[4]Relatório Empregados II'!$CQ74</f>
        <v>0</v>
      </c>
      <c r="AH73" s="140">
        <f>'[4]Relatório Empregados II'!$CS74:$CS74</f>
        <v>164.35</v>
      </c>
      <c r="AI73" s="157">
        <f>'[4]Relatório Empregados II'!$CV74:$CV74</f>
        <v>0</v>
      </c>
      <c r="AJ73" s="140">
        <f>'[4]Relatório Empregados II'!$CY74:$CY74</f>
        <v>571.13432</v>
      </c>
      <c r="AK73" s="157">
        <f>'[4]Relatório Empregados II'!$DB74:$DB74</f>
        <v>571.13432</v>
      </c>
      <c r="AL73" s="140">
        <f>'[4]Relatório Empregados II'!$DE74:$DE74</f>
        <v>0</v>
      </c>
      <c r="AM73" s="140">
        <f>'[4]Relatório Empregados II'!$DH74</f>
        <v>0</v>
      </c>
      <c r="AN73" s="157">
        <f>'[4]Relatório Empregados II'!$DJ74</f>
        <v>571.13432</v>
      </c>
      <c r="AO73" s="140">
        <f>'[4]Relatório Empregados II'!$DL74</f>
        <v>0</v>
      </c>
      <c r="AP73" s="140">
        <f>'[4]Relatório Empregados II'!$DM$3:$DM74</f>
        <v>0</v>
      </c>
      <c r="AQ73" s="157"/>
      <c r="AR73" s="157"/>
      <c r="AS73" s="140">
        <f>'[4]Relatório Empregados II'!$DQ74:$DQ74</f>
        <v>0</v>
      </c>
      <c r="AT73" s="169">
        <f>'[4]Relatório Empregados II'!$DT74</f>
        <v>0</v>
      </c>
      <c r="AU73" s="167">
        <f>'[4]Relatório Empregados II'!$DV74</f>
        <v>0</v>
      </c>
      <c r="AV73" s="167">
        <f>'[4]Relatório Empregados II'!$DX74</f>
        <v>0</v>
      </c>
      <c r="AW73" s="156">
        <f>'[4]Relatório Empregados II'!$DZ74</f>
        <v>0</v>
      </c>
      <c r="AX73" s="156">
        <f>'[4]Relatório Empregados II'!$EB74</f>
        <v>0</v>
      </c>
      <c r="AY73" s="167" t="str">
        <f>'[4]Relatório Empregados II'!$ED74</f>
        <v>SALA ADMINISTRATIVA</v>
      </c>
      <c r="AZ73" s="156">
        <f>'[4]Relatório Empregados II'!$EH74</f>
        <v>0</v>
      </c>
      <c r="BA73" s="156">
        <f>'[4]Relatório Empregados II'!$EJ74</f>
        <v>0</v>
      </c>
    </row>
    <row r="74" spans="1:53">
      <c r="A74" s="170" t="str">
        <f>IFERROR(('[4]Relatório Empregados II'!$A75:$B75),"")</f>
        <v>31/07/2020</v>
      </c>
      <c r="B74" s="142" t="str">
        <f>'[4]Relatório Empregados II'!$D75:$D75</f>
        <v>12955134000900</v>
      </c>
      <c r="C74" s="158" t="str">
        <f>'[4]Relatório Empregados II'!$G75:$G75</f>
        <v>INSTITUTO DIVA ALVES DO BRASIL</v>
      </c>
      <c r="D74" s="161" t="str">
        <f>'[4]Relatório Empregados II'!$J75</f>
        <v>6033075</v>
      </c>
      <c r="E74" s="143" t="str">
        <f>'[4]Relatório Empregados II'!$L75:L75</f>
        <v>UPA 24H PARQUE LAFAIETE - DUQUE DE CAXIAS I</v>
      </c>
      <c r="F74" s="144" t="str">
        <f>'[4]Relatório Empregados II'!$P75:$P75</f>
        <v>0008/2020</v>
      </c>
      <c r="G74" s="173" cm="1">
        <f t="array" ref="G74">'[4]Relatório Empregados II'!$T75:T75</f>
        <v>2020</v>
      </c>
      <c r="H74" s="145" t="str">
        <f>'[4]Relatório Empregados II'!$W75</f>
        <v>07</v>
      </c>
      <c r="I74" s="146">
        <f>'[4]Relatório Empregados II'!$Y75:$Y75</f>
        <v>0</v>
      </c>
      <c r="J74" s="147">
        <f>'[4]Relatório Empregados II'!$AB75:$AB75</f>
        <v>0</v>
      </c>
      <c r="K74" s="162">
        <f>'[4]Relatório Empregados II'!$AE75:$AE75</f>
        <v>0</v>
      </c>
      <c r="L74" s="163" cm="1">
        <f t="array" ref="L74">'[4]Relatório Empregados II'!$AI75:$AI75</f>
        <v>322205</v>
      </c>
      <c r="M74" s="149">
        <f>'[4]Relatório Empregados II'!$AL75:$AL75</f>
        <v>0</v>
      </c>
      <c r="N74" s="150">
        <f>'[4]Relatório Empregados II'!$AP75</f>
        <v>0</v>
      </c>
      <c r="O74" s="163">
        <f>'[4]Relatório Empregados II'!$AR75</f>
        <v>0</v>
      </c>
      <c r="P74" s="151">
        <f>'[4]Relatório Empregados II'!$AT75:$AT75</f>
        <v>0</v>
      </c>
      <c r="Q74" s="152">
        <f>'[4]Relatório Empregados II'!$AX75:$AX75</f>
        <v>180</v>
      </c>
      <c r="R74" s="153">
        <f>'[4]Relatório Empregados II'!$BA75:$BA75</f>
        <v>0</v>
      </c>
      <c r="S74" s="154" t="str">
        <f>'[4]Relatório Empregados II'!$BE75:$BE75</f>
        <v/>
      </c>
      <c r="T74" s="154" t="str">
        <f>'[4]Relatório Empregados II'!$BH75:$BH75</f>
        <v>CLT</v>
      </c>
      <c r="U74" s="148">
        <f>'[4]Relatório Empregados II'!$BK75:$BK75</f>
        <v>0</v>
      </c>
      <c r="V74" s="165">
        <f>'[4]Relatório Empregados II'!$BN75</f>
        <v>0</v>
      </c>
      <c r="W74" s="204">
        <f>'[4]Relatório Empregados II'!$BP75</f>
        <v>0</v>
      </c>
      <c r="X74" s="140">
        <f>'[4]Relatório Empregados II'!$BR75:$BR75</f>
        <v>1665.93</v>
      </c>
      <c r="Y74" s="157">
        <f>'[4]Relatório Empregados II'!$BU75</f>
        <v>0</v>
      </c>
      <c r="Z74" s="167">
        <f>'[4]Relatório Empregados II'!$BW75:$BW75</f>
        <v>0</v>
      </c>
      <c r="AA74" s="168">
        <f>'[4]Relatório Empregados II'!$CA75:$CA75</f>
        <v>0</v>
      </c>
      <c r="AB74" s="168">
        <f>'[4]Relatório Empregados II'!$CD75:$CD75</f>
        <v>209</v>
      </c>
      <c r="AC74" s="168">
        <f>'[4]Relatório Empregados II'!$CG75:$CG75</f>
        <v>0</v>
      </c>
      <c r="AD74" s="168">
        <f>'[4]Relatório Empregados II'!$CJ75</f>
        <v>0</v>
      </c>
      <c r="AE74" s="168">
        <f>'[4]Relatório Empregados II'!$CL75</f>
        <v>0</v>
      </c>
      <c r="AF74" s="168">
        <f>'[4]Relatório Empregados II'!$CN75:$CN75</f>
        <v>0</v>
      </c>
      <c r="AG74" s="168">
        <f>'[4]Relatório Empregados II'!$CQ75</f>
        <v>0</v>
      </c>
      <c r="AH74" s="140">
        <f>'[4]Relatório Empregados II'!$CS75:$CS75</f>
        <v>230.93</v>
      </c>
      <c r="AI74" s="157">
        <f>'[4]Relatório Empregados II'!$CV75:$CV75</f>
        <v>0</v>
      </c>
      <c r="AJ74" s="140">
        <f>'[4]Relatório Empregados II'!$CY75:$CY75</f>
        <v>802.51094000000001</v>
      </c>
      <c r="AK74" s="157">
        <f>'[4]Relatório Empregados II'!$DB75:$DB75</f>
        <v>802.51094000000001</v>
      </c>
      <c r="AL74" s="140">
        <f>'[4]Relatório Empregados II'!$DE75:$DE75</f>
        <v>0</v>
      </c>
      <c r="AM74" s="140">
        <f>'[4]Relatório Empregados II'!$DH75</f>
        <v>0</v>
      </c>
      <c r="AN74" s="157">
        <f>'[4]Relatório Empregados II'!$DJ75</f>
        <v>802.51094000000001</v>
      </c>
      <c r="AO74" s="140">
        <f>'[4]Relatório Empregados II'!$DL75</f>
        <v>0</v>
      </c>
      <c r="AP74" s="140">
        <f>'[4]Relatório Empregados II'!$DM$3:$DM75</f>
        <v>0</v>
      </c>
      <c r="AQ74" s="157"/>
      <c r="AR74" s="157"/>
      <c r="AS74" s="140">
        <f>'[4]Relatório Empregados II'!$DQ75:$DQ75</f>
        <v>0</v>
      </c>
      <c r="AT74" s="169">
        <f>'[4]Relatório Empregados II'!$DT75</f>
        <v>0</v>
      </c>
      <c r="AU74" s="167">
        <f>'[4]Relatório Empregados II'!$DV75</f>
        <v>0</v>
      </c>
      <c r="AV74" s="167">
        <f>'[4]Relatório Empregados II'!$DX75</f>
        <v>0</v>
      </c>
      <c r="AW74" s="156">
        <f>'[4]Relatório Empregados II'!$DZ75</f>
        <v>0</v>
      </c>
      <c r="AX74" s="156">
        <f>'[4]Relatório Empregados II'!$EB75</f>
        <v>0</v>
      </c>
      <c r="AY74" s="167" t="str">
        <f>'[4]Relatório Empregados II'!$ED75</f>
        <v>CLASSIFICAÇÃO DE RISCO</v>
      </c>
      <c r="AZ74" s="156">
        <f>'[4]Relatório Empregados II'!$EH75</f>
        <v>0</v>
      </c>
      <c r="BA74" s="156">
        <f>'[4]Relatório Empregados II'!$EJ75</f>
        <v>0</v>
      </c>
    </row>
    <row r="75" spans="1:53">
      <c r="A75" s="170" t="str">
        <f>IFERROR(('[4]Relatório Empregados II'!$A76:$B76),"")</f>
        <v>31/07/2020</v>
      </c>
      <c r="B75" s="142" t="str">
        <f>'[4]Relatório Empregados II'!$D76:$D76</f>
        <v>12955134000900</v>
      </c>
      <c r="C75" s="158" t="str">
        <f>'[4]Relatório Empregados II'!$G76:$G76</f>
        <v>INSTITUTO DIVA ALVES DO BRASIL</v>
      </c>
      <c r="D75" s="161" t="str">
        <f>'[4]Relatório Empregados II'!$J76</f>
        <v>6033075</v>
      </c>
      <c r="E75" s="143" t="str">
        <f>'[4]Relatório Empregados II'!$L76:L76</f>
        <v>UPA 24H PARQUE LAFAIETE - DUQUE DE CAXIAS I</v>
      </c>
      <c r="F75" s="144" t="str">
        <f>'[4]Relatório Empregados II'!$P76:$P76</f>
        <v>0008/2020</v>
      </c>
      <c r="G75" s="173" cm="1">
        <f t="array" ref="G75">'[4]Relatório Empregados II'!$T76:T76</f>
        <v>2020</v>
      </c>
      <c r="H75" s="145" t="str">
        <f>'[4]Relatório Empregados II'!$W76</f>
        <v>07</v>
      </c>
      <c r="I75" s="146">
        <f>'[4]Relatório Empregados II'!$Y76:$Y76</f>
        <v>0</v>
      </c>
      <c r="J75" s="147">
        <f>'[4]Relatório Empregados II'!$AB76:$AB76</f>
        <v>0</v>
      </c>
      <c r="K75" s="162">
        <f>'[4]Relatório Empregados II'!$AE76:$AE76</f>
        <v>0</v>
      </c>
      <c r="L75" s="163" cm="1">
        <f t="array" ref="L75">'[4]Relatório Empregados II'!$AI76:$AI76</f>
        <v>223405</v>
      </c>
      <c r="M75" s="149">
        <f>'[4]Relatório Empregados II'!$AL76:$AL76</f>
        <v>0</v>
      </c>
      <c r="N75" s="150">
        <f>'[4]Relatório Empregados II'!$AP76</f>
        <v>0</v>
      </c>
      <c r="O75" s="163">
        <f>'[4]Relatório Empregados II'!$AR76</f>
        <v>0</v>
      </c>
      <c r="P75" s="151">
        <f>'[4]Relatório Empregados II'!$AT76:$AT76</f>
        <v>0</v>
      </c>
      <c r="Q75" s="152">
        <f>'[4]Relatório Empregados II'!$AX76:$AX76</f>
        <v>180</v>
      </c>
      <c r="R75" s="153">
        <f>'[4]Relatório Empregados II'!$BA76:$BA76</f>
        <v>0</v>
      </c>
      <c r="S75" s="154" t="str">
        <f>'[4]Relatório Empregados II'!$BE76:$BE76</f>
        <v/>
      </c>
      <c r="T75" s="154" t="str">
        <f>'[4]Relatório Empregados II'!$BH76:$BH76</f>
        <v>CLT</v>
      </c>
      <c r="U75" s="148">
        <f>'[4]Relatório Empregados II'!$BK76:$BK76</f>
        <v>0</v>
      </c>
      <c r="V75" s="165">
        <f>'[4]Relatório Empregados II'!$BN76</f>
        <v>0</v>
      </c>
      <c r="W75" s="204">
        <f>'[4]Relatório Empregados II'!$BP76</f>
        <v>0</v>
      </c>
      <c r="X75" s="140">
        <f>'[4]Relatório Empregados II'!$BR76:$BR76</f>
        <v>3158.96</v>
      </c>
      <c r="Y75" s="157">
        <f>'[4]Relatório Empregados II'!$BU76</f>
        <v>0</v>
      </c>
      <c r="Z75" s="167">
        <f>'[4]Relatório Empregados II'!$BW76:$BW76</f>
        <v>0</v>
      </c>
      <c r="AA75" s="168">
        <f>'[4]Relatório Empregados II'!$CA76:$CA76</f>
        <v>0</v>
      </c>
      <c r="AB75" s="168">
        <f>'[4]Relatório Empregados II'!$CD76:$CD76</f>
        <v>20.9</v>
      </c>
      <c r="AC75" s="168">
        <f>'[4]Relatório Empregados II'!$CG76:$CG76</f>
        <v>0</v>
      </c>
      <c r="AD75" s="168">
        <f>'[4]Relatório Empregados II'!$CJ76</f>
        <v>0</v>
      </c>
      <c r="AE75" s="168">
        <f>'[4]Relatório Empregados II'!$CL76</f>
        <v>0</v>
      </c>
      <c r="AF75" s="168">
        <f>'[4]Relatório Empregados II'!$CN76:$CN76</f>
        <v>1474.41</v>
      </c>
      <c r="AG75" s="168">
        <f>'[4]Relatório Empregados II'!$CQ76</f>
        <v>0</v>
      </c>
      <c r="AH75" s="140">
        <f>'[4]Relatório Empregados II'!$CS76:$CS76</f>
        <v>279.60000000000002</v>
      </c>
      <c r="AI75" s="157">
        <f>'[4]Relatório Empregados II'!$CV76:$CV76</f>
        <v>0</v>
      </c>
      <c r="AJ75" s="140">
        <f>'[4]Relatório Empregados II'!$CY76:$CY76</f>
        <v>971.63224000000002</v>
      </c>
      <c r="AK75" s="157">
        <f>'[4]Relatório Empregados II'!$DB76:$DB76</f>
        <v>971.63224000000002</v>
      </c>
      <c r="AL75" s="140">
        <f>'[4]Relatório Empregados II'!$DE76:$DE76</f>
        <v>0</v>
      </c>
      <c r="AM75" s="140">
        <f>'[4]Relatório Empregados II'!$DH76</f>
        <v>0</v>
      </c>
      <c r="AN75" s="157">
        <f>'[4]Relatório Empregados II'!$DJ76</f>
        <v>971.63224000000002</v>
      </c>
      <c r="AO75" s="140">
        <f>'[4]Relatório Empregados II'!$DL76</f>
        <v>0</v>
      </c>
      <c r="AP75" s="140">
        <f>'[4]Relatório Empregados II'!$DM$3:$DM76</f>
        <v>0</v>
      </c>
      <c r="AQ75" s="157"/>
      <c r="AR75" s="157"/>
      <c r="AS75" s="140">
        <f>'[4]Relatório Empregados II'!$DQ76:$DQ76</f>
        <v>0</v>
      </c>
      <c r="AT75" s="169">
        <f>'[4]Relatório Empregados II'!$DT76</f>
        <v>0</v>
      </c>
      <c r="AU75" s="167">
        <f>'[4]Relatório Empregados II'!$DV76</f>
        <v>0</v>
      </c>
      <c r="AV75" s="167">
        <f>'[4]Relatório Empregados II'!$DX76</f>
        <v>0</v>
      </c>
      <c r="AW75" s="156">
        <f>'[4]Relatório Empregados II'!$DZ76</f>
        <v>0</v>
      </c>
      <c r="AX75" s="156">
        <f>'[4]Relatório Empregados II'!$EB76</f>
        <v>0</v>
      </c>
      <c r="AY75" s="167" t="str">
        <f>'[4]Relatório Empregados II'!$ED76</f>
        <v>FARMACIA HOSPITALAR</v>
      </c>
      <c r="AZ75" s="156">
        <f>'[4]Relatório Empregados II'!$EH76</f>
        <v>0</v>
      </c>
      <c r="BA75" s="156">
        <f>'[4]Relatório Empregados II'!$EJ76</f>
        <v>0</v>
      </c>
    </row>
    <row r="76" spans="1:53">
      <c r="A76" s="170" t="str">
        <f>IFERROR(('[4]Relatório Empregados II'!$A77:$B77),"")</f>
        <v>31/07/2020</v>
      </c>
      <c r="B76" s="142" t="str">
        <f>'[4]Relatório Empregados II'!$D77:$D77</f>
        <v>12955134000900</v>
      </c>
      <c r="C76" s="158" t="str">
        <f>'[4]Relatório Empregados II'!$G77:$G77</f>
        <v>INSTITUTO DIVA ALVES DO BRASIL</v>
      </c>
      <c r="D76" s="161" t="str">
        <f>'[4]Relatório Empregados II'!$J77</f>
        <v>6033075</v>
      </c>
      <c r="E76" s="143" t="str">
        <f>'[4]Relatório Empregados II'!$L77:L77</f>
        <v>UPA 24H PARQUE LAFAIETE - DUQUE DE CAXIAS I</v>
      </c>
      <c r="F76" s="144" t="str">
        <f>'[4]Relatório Empregados II'!$P77:$P77</f>
        <v>0008/2020</v>
      </c>
      <c r="G76" s="173" cm="1">
        <f t="array" ref="G76">'[4]Relatório Empregados II'!$T77:T77</f>
        <v>2020</v>
      </c>
      <c r="H76" s="145" t="str">
        <f>'[4]Relatório Empregados II'!$W77</f>
        <v>07</v>
      </c>
      <c r="I76" s="146">
        <f>'[4]Relatório Empregados II'!$Y77:$Y77</f>
        <v>0</v>
      </c>
      <c r="J76" s="147">
        <f>'[4]Relatório Empregados II'!$AB77:$AB77</f>
        <v>0</v>
      </c>
      <c r="K76" s="162">
        <f>'[4]Relatório Empregados II'!$AE77:$AE77</f>
        <v>0</v>
      </c>
      <c r="L76" s="163" cm="1">
        <f t="array" ref="L76">'[4]Relatório Empregados II'!$AI77:$AI77</f>
        <v>414105</v>
      </c>
      <c r="M76" s="149">
        <f>'[4]Relatório Empregados II'!$AL77:$AL77</f>
        <v>0</v>
      </c>
      <c r="N76" s="150">
        <f>'[4]Relatório Empregados II'!$AP77</f>
        <v>0</v>
      </c>
      <c r="O76" s="163">
        <f>'[4]Relatório Empregados II'!$AR77</f>
        <v>0</v>
      </c>
      <c r="P76" s="151">
        <f>'[4]Relatório Empregados II'!$AT77:$AT77</f>
        <v>0</v>
      </c>
      <c r="Q76" s="152">
        <f>'[4]Relatório Empregados II'!$AX77:$AX77</f>
        <v>180</v>
      </c>
      <c r="R76" s="153">
        <f>'[4]Relatório Empregados II'!$BA77:$BA77</f>
        <v>0</v>
      </c>
      <c r="S76" s="154" t="str">
        <f>'[4]Relatório Empregados II'!$BE77:$BE77</f>
        <v/>
      </c>
      <c r="T76" s="154" t="str">
        <f>'[4]Relatório Empregados II'!$BH77:$BH77</f>
        <v>CLT</v>
      </c>
      <c r="U76" s="148">
        <f>'[4]Relatório Empregados II'!$BK77:$BK77</f>
        <v>0</v>
      </c>
      <c r="V76" s="165">
        <f>'[4]Relatório Empregados II'!$BN77</f>
        <v>0</v>
      </c>
      <c r="W76" s="204">
        <f>'[4]Relatório Empregados II'!$BP77</f>
        <v>0</v>
      </c>
      <c r="X76" s="140">
        <f>'[4]Relatório Empregados II'!$BR77:$BR77</f>
        <v>1375.01</v>
      </c>
      <c r="Y76" s="157">
        <f>'[4]Relatório Empregados II'!$BU77</f>
        <v>0</v>
      </c>
      <c r="Z76" s="167">
        <f>'[4]Relatório Empregados II'!$BW77:$BW77</f>
        <v>0</v>
      </c>
      <c r="AA76" s="168">
        <f>'[4]Relatório Empregados II'!$CA77:$CA77</f>
        <v>0</v>
      </c>
      <c r="AB76" s="168">
        <f>'[4]Relatório Empregados II'!$CD77:$CD77</f>
        <v>209</v>
      </c>
      <c r="AC76" s="168">
        <f>'[4]Relatório Empregados II'!$CG77:$CG77</f>
        <v>0</v>
      </c>
      <c r="AD76" s="168">
        <f>'[4]Relatório Empregados II'!$CJ77</f>
        <v>0</v>
      </c>
      <c r="AE76" s="168">
        <f>'[4]Relatório Empregados II'!$CL77</f>
        <v>0</v>
      </c>
      <c r="AF76" s="168">
        <f>'[4]Relatório Empregados II'!$CN77:$CN77</f>
        <v>0</v>
      </c>
      <c r="AG76" s="168">
        <f>'[4]Relatório Empregados II'!$CQ77</f>
        <v>0</v>
      </c>
      <c r="AH76" s="140">
        <f>'[4]Relatório Empregados II'!$CS77:$CS77</f>
        <v>143.28</v>
      </c>
      <c r="AI76" s="157">
        <f>'[4]Relatório Empregados II'!$CV77:$CV77</f>
        <v>0</v>
      </c>
      <c r="AJ76" s="140">
        <f>'[4]Relatório Empregados II'!$CY77:$CY77</f>
        <v>497.92858000000001</v>
      </c>
      <c r="AK76" s="157">
        <f>'[4]Relatório Empregados II'!$DB77:$DB77</f>
        <v>497.92858000000001</v>
      </c>
      <c r="AL76" s="140">
        <f>'[4]Relatório Empregados II'!$DE77:$DE77</f>
        <v>0</v>
      </c>
      <c r="AM76" s="140">
        <f>'[4]Relatório Empregados II'!$DH77</f>
        <v>0</v>
      </c>
      <c r="AN76" s="157">
        <f>'[4]Relatório Empregados II'!$DJ77</f>
        <v>497.92858000000001</v>
      </c>
      <c r="AO76" s="140">
        <f>'[4]Relatório Empregados II'!$DL77</f>
        <v>0</v>
      </c>
      <c r="AP76" s="140">
        <f>'[4]Relatório Empregados II'!$DM$3:$DM77</f>
        <v>0</v>
      </c>
      <c r="AQ76" s="157"/>
      <c r="AR76" s="157"/>
      <c r="AS76" s="140">
        <f>'[4]Relatório Empregados II'!$DQ77:$DQ77</f>
        <v>0</v>
      </c>
      <c r="AT76" s="169">
        <f>'[4]Relatório Empregados II'!$DT77</f>
        <v>0</v>
      </c>
      <c r="AU76" s="167">
        <f>'[4]Relatório Empregados II'!$DV77</f>
        <v>0</v>
      </c>
      <c r="AV76" s="167">
        <f>'[4]Relatório Empregados II'!$DX77</f>
        <v>0</v>
      </c>
      <c r="AW76" s="156">
        <f>'[4]Relatório Empregados II'!$DZ77</f>
        <v>0</v>
      </c>
      <c r="AX76" s="156">
        <f>'[4]Relatório Empregados II'!$EB77</f>
        <v>0</v>
      </c>
      <c r="AY76" s="167" t="str">
        <f>'[4]Relatório Empregados II'!$ED77</f>
        <v>ALMOXARIFADO</v>
      </c>
      <c r="AZ76" s="156">
        <f>'[4]Relatório Empregados II'!$EH77</f>
        <v>0</v>
      </c>
      <c r="BA76" s="156">
        <f>'[4]Relatório Empregados II'!$EJ77</f>
        <v>0</v>
      </c>
    </row>
    <row r="77" spans="1:53">
      <c r="A77" s="170" t="str">
        <f>IFERROR(('[4]Relatório Empregados II'!$A78:$B78),"")</f>
        <v>31/07/2020</v>
      </c>
      <c r="B77" s="142" t="str">
        <f>'[4]Relatório Empregados II'!$D78:$D78</f>
        <v>12955134000900</v>
      </c>
      <c r="C77" s="158" t="str">
        <f>'[4]Relatório Empregados II'!$G78:$G78</f>
        <v>INSTITUTO DIVA ALVES DO BRASIL</v>
      </c>
      <c r="D77" s="161" t="str">
        <f>'[4]Relatório Empregados II'!$J78</f>
        <v>6033075</v>
      </c>
      <c r="E77" s="143" t="str">
        <f>'[4]Relatório Empregados II'!$L78:L78</f>
        <v>UPA 24H PARQUE LAFAIETE - DUQUE DE CAXIAS I</v>
      </c>
      <c r="F77" s="144" t="str">
        <f>'[4]Relatório Empregados II'!$P78:$P78</f>
        <v>0008/2020</v>
      </c>
      <c r="G77" s="173" cm="1">
        <f t="array" ref="G77">'[4]Relatório Empregados II'!$T78:T78</f>
        <v>2020</v>
      </c>
      <c r="H77" s="145" t="str">
        <f>'[4]Relatório Empregados II'!$W78</f>
        <v>07</v>
      </c>
      <c r="I77" s="146">
        <f>'[4]Relatório Empregados II'!$Y78:$Y78</f>
        <v>0</v>
      </c>
      <c r="J77" s="147">
        <f>'[4]Relatório Empregados II'!$AB78:$AB78</f>
        <v>0</v>
      </c>
      <c r="K77" s="162">
        <f>'[4]Relatório Empregados II'!$AE78:$AE78</f>
        <v>0</v>
      </c>
      <c r="L77" s="163" cm="1">
        <f t="array" ref="L77">'[4]Relatório Empregados II'!$AI78:$AI78</f>
        <v>131205</v>
      </c>
      <c r="M77" s="149">
        <f>'[4]Relatório Empregados II'!$AL78:$AL78</f>
        <v>0</v>
      </c>
      <c r="N77" s="150">
        <f>'[4]Relatório Empregados II'!$AP78</f>
        <v>0</v>
      </c>
      <c r="O77" s="163">
        <f>'[4]Relatório Empregados II'!$AR78</f>
        <v>0</v>
      </c>
      <c r="P77" s="151">
        <f>'[4]Relatório Empregados II'!$AT78:$AT78</f>
        <v>0</v>
      </c>
      <c r="Q77" s="152">
        <f>'[4]Relatório Empregados II'!$AX78:$AX78</f>
        <v>100</v>
      </c>
      <c r="R77" s="153">
        <f>'[4]Relatório Empregados II'!$BA78:$BA78</f>
        <v>0</v>
      </c>
      <c r="S77" s="154" t="str">
        <f>'[4]Relatório Empregados II'!$BE78:$BE78</f>
        <v/>
      </c>
      <c r="T77" s="154" t="str">
        <f>'[4]Relatório Empregados II'!$BH78:$BH78</f>
        <v>CLT</v>
      </c>
      <c r="U77" s="148">
        <f>'[4]Relatório Empregados II'!$BK78:$BK78</f>
        <v>0</v>
      </c>
      <c r="V77" s="165">
        <f>'[4]Relatório Empregados II'!$BN78</f>
        <v>0</v>
      </c>
      <c r="W77" s="204">
        <f>'[4]Relatório Empregados II'!$BP78</f>
        <v>0</v>
      </c>
      <c r="X77" s="140">
        <f>'[4]Relatório Empregados II'!$BR78:$BR78</f>
        <v>12000</v>
      </c>
      <c r="Y77" s="157">
        <f>'[4]Relatório Empregados II'!$BU78</f>
        <v>0</v>
      </c>
      <c r="Z77" s="167">
        <f>'[4]Relatório Empregados II'!$BW78:$BW78</f>
        <v>0</v>
      </c>
      <c r="AA77" s="168">
        <f>'[4]Relatório Empregados II'!$CA78:$CA78</f>
        <v>0</v>
      </c>
      <c r="AB77" s="168">
        <f>'[4]Relatório Empregados II'!$CD78:$CD78</f>
        <v>209</v>
      </c>
      <c r="AC77" s="168">
        <f>'[4]Relatório Empregados II'!$CG78:$CG78</f>
        <v>0</v>
      </c>
      <c r="AD77" s="168">
        <f>'[4]Relatório Empregados II'!$CJ78</f>
        <v>0</v>
      </c>
      <c r="AE77" s="168">
        <f>'[4]Relatório Empregados II'!$CL78</f>
        <v>0</v>
      </c>
      <c r="AF77" s="168">
        <f>'[4]Relatório Empregados II'!$CN78:$CN78</f>
        <v>0</v>
      </c>
      <c r="AG77" s="168">
        <f>'[4]Relatório Empregados II'!$CQ78</f>
        <v>0</v>
      </c>
      <c r="AH77" s="140">
        <f>'[4]Relatório Empregados II'!$CS78:$CS78</f>
        <v>989.06</v>
      </c>
      <c r="AI77" s="157">
        <f>'[4]Relatório Empregados II'!$CV78:$CV78</f>
        <v>0</v>
      </c>
      <c r="AJ77" s="140">
        <f>'[4]Relatório Empregados II'!$CY78:$CY78</f>
        <v>3436.9946199999999</v>
      </c>
      <c r="AK77" s="157">
        <f>'[4]Relatório Empregados II'!$DB78:$DB78</f>
        <v>3436.9946199999999</v>
      </c>
      <c r="AL77" s="140">
        <f>'[4]Relatório Empregados II'!$DE78:$DE78</f>
        <v>0</v>
      </c>
      <c r="AM77" s="140">
        <f>'[4]Relatório Empregados II'!$DH78</f>
        <v>0</v>
      </c>
      <c r="AN77" s="157">
        <f>'[4]Relatório Empregados II'!$DJ78</f>
        <v>3436.9946199999999</v>
      </c>
      <c r="AO77" s="140">
        <f>'[4]Relatório Empregados II'!$DL78</f>
        <v>0</v>
      </c>
      <c r="AP77" s="140">
        <f>'[4]Relatório Empregados II'!$DM$3:$DM78</f>
        <v>0</v>
      </c>
      <c r="AQ77" s="157"/>
      <c r="AR77" s="157"/>
      <c r="AS77" s="140">
        <f>'[4]Relatório Empregados II'!$DQ78:$DQ78</f>
        <v>0</v>
      </c>
      <c r="AT77" s="169">
        <f>'[4]Relatório Empregados II'!$DT78</f>
        <v>0</v>
      </c>
      <c r="AU77" s="167">
        <f>'[4]Relatório Empregados II'!$DV78</f>
        <v>0</v>
      </c>
      <c r="AV77" s="167">
        <f>'[4]Relatório Empregados II'!$DX78</f>
        <v>0</v>
      </c>
      <c r="AW77" s="156">
        <f>'[4]Relatório Empregados II'!$DZ78</f>
        <v>0</v>
      </c>
      <c r="AX77" s="156">
        <f>'[4]Relatório Empregados II'!$EB78</f>
        <v>0</v>
      </c>
      <c r="AY77" s="167" t="str">
        <f>'[4]Relatório Empregados II'!$ED78</f>
        <v>SALA ADMINISTRATIVA</v>
      </c>
      <c r="AZ77" s="156">
        <f>'[4]Relatório Empregados II'!$EH78</f>
        <v>0</v>
      </c>
      <c r="BA77" s="156">
        <f>'[4]Relatório Empregados II'!$EJ78</f>
        <v>0</v>
      </c>
    </row>
    <row r="78" spans="1:53">
      <c r="A78" s="170" t="str">
        <f>IFERROR(('[4]Relatório Empregados II'!$A79:$B79),"")</f>
        <v>31/07/2020</v>
      </c>
      <c r="B78" s="142" t="str">
        <f>'[4]Relatório Empregados II'!$D79:$D79</f>
        <v>12955134000900</v>
      </c>
      <c r="C78" s="158" t="str">
        <f>'[4]Relatório Empregados II'!$G79:$G79</f>
        <v>INSTITUTO DIVA ALVES DO BRASIL</v>
      </c>
      <c r="D78" s="161" t="str">
        <f>'[4]Relatório Empregados II'!$J79</f>
        <v>6033075</v>
      </c>
      <c r="E78" s="143" t="str">
        <f>'[4]Relatório Empregados II'!$L79:L79</f>
        <v>UPA 24H PARQUE LAFAIETE - DUQUE DE CAXIAS I</v>
      </c>
      <c r="F78" s="144" t="str">
        <f>'[4]Relatório Empregados II'!$P79:$P79</f>
        <v>0008/2020</v>
      </c>
      <c r="G78" s="173" cm="1">
        <f t="array" ref="G78">'[4]Relatório Empregados II'!$T79:T79</f>
        <v>2020</v>
      </c>
      <c r="H78" s="145" t="str">
        <f>'[4]Relatório Empregados II'!$W79</f>
        <v>07</v>
      </c>
      <c r="I78" s="146">
        <f>'[4]Relatório Empregados II'!$Y79:$Y79</f>
        <v>0</v>
      </c>
      <c r="J78" s="147">
        <f>'[4]Relatório Empregados II'!$AB79:$AB79</f>
        <v>0</v>
      </c>
      <c r="K78" s="162">
        <f>'[4]Relatório Empregados II'!$AE79:$AE79</f>
        <v>0</v>
      </c>
      <c r="L78" s="163" cm="1">
        <f t="array" ref="L78">'[4]Relatório Empregados II'!$AI79:$AI79</f>
        <v>131210</v>
      </c>
      <c r="M78" s="149">
        <f>'[4]Relatório Empregados II'!$AL79:$AL79</f>
        <v>0</v>
      </c>
      <c r="N78" s="150">
        <f>'[4]Relatório Empregados II'!$AP79</f>
        <v>0</v>
      </c>
      <c r="O78" s="163">
        <f>'[4]Relatório Empregados II'!$AR79</f>
        <v>0</v>
      </c>
      <c r="P78" s="151">
        <f>'[4]Relatório Empregados II'!$AT79:$AT79</f>
        <v>0</v>
      </c>
      <c r="Q78" s="152">
        <f>'[4]Relatório Empregados II'!$AX79:$AX79</f>
        <v>200</v>
      </c>
      <c r="R78" s="153">
        <f>'[4]Relatório Empregados II'!$BA79:$BA79</f>
        <v>0</v>
      </c>
      <c r="S78" s="154" t="str">
        <f>'[4]Relatório Empregados II'!$BE79:$BE79</f>
        <v/>
      </c>
      <c r="T78" s="154" t="str">
        <f>'[4]Relatório Empregados II'!$BH79:$BH79</f>
        <v>CLT</v>
      </c>
      <c r="U78" s="148">
        <f>'[4]Relatório Empregados II'!$BK79:$BK79</f>
        <v>0</v>
      </c>
      <c r="V78" s="165">
        <f>'[4]Relatório Empregados II'!$BN79</f>
        <v>0</v>
      </c>
      <c r="W78" s="204">
        <f>'[4]Relatório Empregados II'!$BP79</f>
        <v>0</v>
      </c>
      <c r="X78" s="140">
        <f>'[4]Relatório Empregados II'!$BR79:$BR79</f>
        <v>7000</v>
      </c>
      <c r="Y78" s="157">
        <f>'[4]Relatório Empregados II'!$BU79</f>
        <v>0</v>
      </c>
      <c r="Z78" s="167">
        <f>'[4]Relatório Empregados II'!$BW79:$BW79</f>
        <v>0</v>
      </c>
      <c r="AA78" s="168">
        <f>'[4]Relatório Empregados II'!$CA79:$CA79</f>
        <v>2694.74</v>
      </c>
      <c r="AB78" s="168">
        <f>'[4]Relatório Empregados II'!$CD79:$CD79</f>
        <v>0</v>
      </c>
      <c r="AC78" s="168">
        <f>'[4]Relatório Empregados II'!$CG79:$CG79</f>
        <v>0</v>
      </c>
      <c r="AD78" s="168">
        <f>'[4]Relatório Empregados II'!$CJ79</f>
        <v>0</v>
      </c>
      <c r="AE78" s="168">
        <f>'[4]Relatório Empregados II'!$CL79</f>
        <v>0</v>
      </c>
      <c r="AF78" s="168">
        <f>'[4]Relatório Empregados II'!$CN79:$CN79</f>
        <v>0</v>
      </c>
      <c r="AG78" s="168">
        <f>'[4]Relatório Empregados II'!$CQ79</f>
        <v>0</v>
      </c>
      <c r="AH78" s="140">
        <f>'[4]Relatório Empregados II'!$CS79:$CS79</f>
        <v>889.73</v>
      </c>
      <c r="AI78" s="157">
        <f>'[4]Relatório Empregados II'!$CV79:$CV79</f>
        <v>0</v>
      </c>
      <c r="AJ78" s="140">
        <f>'[4]Relatório Empregados II'!$CY79:$CY79</f>
        <v>3215.4175</v>
      </c>
      <c r="AK78" s="157">
        <f>'[4]Relatório Empregados II'!$DB79:$DB79</f>
        <v>3215.4175</v>
      </c>
      <c r="AL78" s="140">
        <f>'[4]Relatório Empregados II'!$DE79:$DE79</f>
        <v>0</v>
      </c>
      <c r="AM78" s="140">
        <f>'[4]Relatório Empregados II'!$DH79</f>
        <v>0</v>
      </c>
      <c r="AN78" s="157">
        <f>'[4]Relatório Empregados II'!$DJ79</f>
        <v>3215.4175</v>
      </c>
      <c r="AO78" s="140">
        <f>'[4]Relatório Empregados II'!$DL79</f>
        <v>0</v>
      </c>
      <c r="AP78" s="140">
        <f>'[4]Relatório Empregados II'!$DM$3:$DM79</f>
        <v>0</v>
      </c>
      <c r="AQ78" s="157"/>
      <c r="AR78" s="157"/>
      <c r="AS78" s="140">
        <f>'[4]Relatório Empregados II'!$DQ79:$DQ79</f>
        <v>10778.98</v>
      </c>
      <c r="AT78" s="169">
        <f>'[4]Relatório Empregados II'!$DT79</f>
        <v>0</v>
      </c>
      <c r="AU78" s="167">
        <f>'[4]Relatório Empregados II'!$DV79</f>
        <v>0</v>
      </c>
      <c r="AV78" s="167">
        <f>'[4]Relatório Empregados II'!$DX79</f>
        <v>0</v>
      </c>
      <c r="AW78" s="156">
        <f>'[4]Relatório Empregados II'!$DZ79</f>
        <v>0</v>
      </c>
      <c r="AX78" s="156">
        <f>'[4]Relatório Empregados II'!$EB79</f>
        <v>0</v>
      </c>
      <c r="AY78" s="167" t="str">
        <f>'[4]Relatório Empregados II'!$ED79</f>
        <v>SALA ADMINISTRATIVA</v>
      </c>
      <c r="AZ78" s="156">
        <f>'[4]Relatório Empregados II'!$EH79</f>
        <v>0</v>
      </c>
      <c r="BA78" s="156">
        <f>'[4]Relatório Empregados II'!$EJ79</f>
        <v>0</v>
      </c>
    </row>
    <row r="79" spans="1:53">
      <c r="A79" s="170" t="str">
        <f>IFERROR(('[4]Relatório Empregados II'!$A80:$B80),"")</f>
        <v>31/07/2020</v>
      </c>
      <c r="B79" s="142" t="str">
        <f>'[4]Relatório Empregados II'!$D80:$D80</f>
        <v>12955134000900</v>
      </c>
      <c r="C79" s="158" t="str">
        <f>'[4]Relatório Empregados II'!$G80:$G80</f>
        <v>INSTITUTO DIVA ALVES DO BRASIL</v>
      </c>
      <c r="D79" s="161" t="str">
        <f>'[4]Relatório Empregados II'!$J80</f>
        <v>6033075</v>
      </c>
      <c r="E79" s="143" t="str">
        <f>'[4]Relatório Empregados II'!$L80:L80</f>
        <v>UPA 24H PARQUE LAFAIETE - DUQUE DE CAXIAS I</v>
      </c>
      <c r="F79" s="144" t="str">
        <f>'[4]Relatório Empregados II'!$P80:$P80</f>
        <v>0008/2020</v>
      </c>
      <c r="G79" s="173" cm="1">
        <f t="array" ref="G79">'[4]Relatório Empregados II'!$T80:T80</f>
        <v>2020</v>
      </c>
      <c r="H79" s="145" t="str">
        <f>'[4]Relatório Empregados II'!$W80</f>
        <v>07</v>
      </c>
      <c r="I79" s="146">
        <f>'[4]Relatório Empregados II'!$Y80:$Y80</f>
        <v>0</v>
      </c>
      <c r="J79" s="147">
        <f>'[4]Relatório Empregados II'!$AB80:$AB80</f>
        <v>0</v>
      </c>
      <c r="K79" s="162">
        <f>'[4]Relatório Empregados II'!$AE80:$AE80</f>
        <v>0</v>
      </c>
      <c r="L79" s="163" cm="1">
        <f t="array" ref="L79">'[4]Relatório Empregados II'!$AI80:$AI80</f>
        <v>517410</v>
      </c>
      <c r="M79" s="149">
        <f>'[4]Relatório Empregados II'!$AL80:$AL80</f>
        <v>0</v>
      </c>
      <c r="N79" s="150">
        <f>'[4]Relatório Empregados II'!$AP80</f>
        <v>0</v>
      </c>
      <c r="O79" s="163">
        <f>'[4]Relatório Empregados II'!$AR80</f>
        <v>0</v>
      </c>
      <c r="P79" s="151">
        <f>'[4]Relatório Empregados II'!$AT80:$AT80</f>
        <v>0</v>
      </c>
      <c r="Q79" s="152">
        <f>'[4]Relatório Empregados II'!$AX80:$AX80</f>
        <v>180</v>
      </c>
      <c r="R79" s="153">
        <f>'[4]Relatório Empregados II'!$BA80:$BA80</f>
        <v>0</v>
      </c>
      <c r="S79" s="154" t="str">
        <f>'[4]Relatório Empregados II'!$BE80:$BE80</f>
        <v/>
      </c>
      <c r="T79" s="154" t="str">
        <f>'[4]Relatório Empregados II'!$BH80:$BH80</f>
        <v>CLT</v>
      </c>
      <c r="U79" s="148">
        <f>'[4]Relatório Empregados II'!$BK80:$BK80</f>
        <v>0</v>
      </c>
      <c r="V79" s="165">
        <f>'[4]Relatório Empregados II'!$BN80</f>
        <v>0</v>
      </c>
      <c r="W79" s="204">
        <f>'[4]Relatório Empregados II'!$BP80</f>
        <v>0</v>
      </c>
      <c r="X79" s="140">
        <f>'[4]Relatório Empregados II'!$BR80:$BR80</f>
        <v>1375.01</v>
      </c>
      <c r="Y79" s="157">
        <f>'[4]Relatório Empregados II'!$BU80</f>
        <v>0</v>
      </c>
      <c r="Z79" s="167">
        <f>'[4]Relatório Empregados II'!$BW80:$BW80</f>
        <v>0</v>
      </c>
      <c r="AA79" s="168">
        <f>'[4]Relatório Empregados II'!$CA80:$CA80</f>
        <v>0</v>
      </c>
      <c r="AB79" s="168">
        <f>'[4]Relatório Empregados II'!$CD80:$CD80</f>
        <v>209</v>
      </c>
      <c r="AC79" s="168">
        <f>'[4]Relatório Empregados II'!$CG80:$CG80</f>
        <v>0</v>
      </c>
      <c r="AD79" s="168">
        <f>'[4]Relatório Empregados II'!$CJ80</f>
        <v>0</v>
      </c>
      <c r="AE79" s="168">
        <f>'[4]Relatório Empregados II'!$CL80</f>
        <v>0</v>
      </c>
      <c r="AF79" s="168">
        <f>'[4]Relatório Empregados II'!$CN80:$CN80</f>
        <v>0</v>
      </c>
      <c r="AG79" s="168">
        <f>'[4]Relatório Empregados II'!$CQ80</f>
        <v>0</v>
      </c>
      <c r="AH79" s="140">
        <f>'[4]Relatório Empregados II'!$CS80:$CS80</f>
        <v>144.13</v>
      </c>
      <c r="AI79" s="157">
        <f>'[4]Relatório Empregados II'!$CV80:$CV80</f>
        <v>0</v>
      </c>
      <c r="AJ79" s="140">
        <f>'[4]Relatório Empregados II'!$CY80:$CY80</f>
        <v>500.87538000000001</v>
      </c>
      <c r="AK79" s="157">
        <f>'[4]Relatório Empregados II'!$DB80:$DB80</f>
        <v>500.87538000000001</v>
      </c>
      <c r="AL79" s="140">
        <f>'[4]Relatório Empregados II'!$DE80:$DE80</f>
        <v>0</v>
      </c>
      <c r="AM79" s="140">
        <f>'[4]Relatório Empregados II'!$DH80</f>
        <v>0</v>
      </c>
      <c r="AN79" s="157">
        <f>'[4]Relatório Empregados II'!$DJ80</f>
        <v>500.87538000000001</v>
      </c>
      <c r="AO79" s="140">
        <f>'[4]Relatório Empregados II'!$DL80</f>
        <v>0</v>
      </c>
      <c r="AP79" s="140">
        <f>'[4]Relatório Empregados II'!$DM$3:$DM80</f>
        <v>0</v>
      </c>
      <c r="AQ79" s="157"/>
      <c r="AR79" s="157"/>
      <c r="AS79" s="140">
        <f>'[4]Relatório Empregados II'!$DQ80:$DQ80</f>
        <v>0</v>
      </c>
      <c r="AT79" s="169">
        <f>'[4]Relatório Empregados II'!$DT80</f>
        <v>0</v>
      </c>
      <c r="AU79" s="167">
        <f>'[4]Relatório Empregados II'!$DV80</f>
        <v>0</v>
      </c>
      <c r="AV79" s="167">
        <f>'[4]Relatório Empregados II'!$DX80</f>
        <v>0</v>
      </c>
      <c r="AW79" s="156">
        <f>'[4]Relatório Empregados II'!$DZ80</f>
        <v>0</v>
      </c>
      <c r="AX79" s="156">
        <f>'[4]Relatório Empregados II'!$EB80</f>
        <v>0</v>
      </c>
      <c r="AY79" s="167" t="str">
        <f>'[4]Relatório Empregados II'!$ED80</f>
        <v>SEGURANÇA/ÁREAS COMUNS</v>
      </c>
      <c r="AZ79" s="156">
        <f>'[4]Relatório Empregados II'!$EH80</f>
        <v>0</v>
      </c>
      <c r="BA79" s="156">
        <f>'[4]Relatório Empregados II'!$EJ80</f>
        <v>0</v>
      </c>
    </row>
    <row r="80" spans="1:53">
      <c r="A80" s="170" t="str">
        <f>IFERROR(('[4]Relatório Empregados II'!$A81:$B81),"")</f>
        <v>31/07/2020</v>
      </c>
      <c r="B80" s="142" t="str">
        <f>'[4]Relatório Empregados II'!$D81:$D81</f>
        <v>12955134000900</v>
      </c>
      <c r="C80" s="158" t="str">
        <f>'[4]Relatório Empregados II'!$G81:$G81</f>
        <v>INSTITUTO DIVA ALVES DO BRASIL</v>
      </c>
      <c r="D80" s="161" t="str">
        <f>'[4]Relatório Empregados II'!$J81</f>
        <v>6033075</v>
      </c>
      <c r="E80" s="143" t="str">
        <f>'[4]Relatório Empregados II'!$L81:L81</f>
        <v>UPA 24H PARQUE LAFAIETE - DUQUE DE CAXIAS I</v>
      </c>
      <c r="F80" s="144" t="str">
        <f>'[4]Relatório Empregados II'!$P81:$P81</f>
        <v>0008/2020</v>
      </c>
      <c r="G80" s="173" cm="1">
        <f t="array" ref="G80">'[4]Relatório Empregados II'!$T81:T81</f>
        <v>2020</v>
      </c>
      <c r="H80" s="145" t="str">
        <f>'[4]Relatório Empregados II'!$W81</f>
        <v>07</v>
      </c>
      <c r="I80" s="146">
        <f>'[4]Relatório Empregados II'!$Y81:$Y81</f>
        <v>0</v>
      </c>
      <c r="J80" s="147">
        <f>'[4]Relatório Empregados II'!$AB81:$AB81</f>
        <v>0</v>
      </c>
      <c r="K80" s="162">
        <f>'[4]Relatório Empregados II'!$AE81:$AE81</f>
        <v>0</v>
      </c>
      <c r="L80" s="163" cm="1">
        <f t="array" ref="L80">'[4]Relatório Empregados II'!$AI81:$AI81</f>
        <v>517410</v>
      </c>
      <c r="M80" s="149">
        <f>'[4]Relatório Empregados II'!$AL81:$AL81</f>
        <v>0</v>
      </c>
      <c r="N80" s="150">
        <f>'[4]Relatório Empregados II'!$AP81</f>
        <v>0</v>
      </c>
      <c r="O80" s="163">
        <f>'[4]Relatório Empregados II'!$AR81</f>
        <v>0</v>
      </c>
      <c r="P80" s="151">
        <f>'[4]Relatório Empregados II'!$AT81:$AT81</f>
        <v>0</v>
      </c>
      <c r="Q80" s="152">
        <f>'[4]Relatório Empregados II'!$AX81:$AX81</f>
        <v>180</v>
      </c>
      <c r="R80" s="153">
        <f>'[4]Relatório Empregados II'!$BA81:$BA81</f>
        <v>0</v>
      </c>
      <c r="S80" s="154" t="str">
        <f>'[4]Relatório Empregados II'!$BE81:$BE81</f>
        <v/>
      </c>
      <c r="T80" s="154" t="str">
        <f>'[4]Relatório Empregados II'!$BH81:$BH81</f>
        <v>CLT</v>
      </c>
      <c r="U80" s="148">
        <f>'[4]Relatório Empregados II'!$BK81:$BK81</f>
        <v>0</v>
      </c>
      <c r="V80" s="165">
        <f>'[4]Relatório Empregados II'!$BN81</f>
        <v>0</v>
      </c>
      <c r="W80" s="204">
        <f>'[4]Relatório Empregados II'!$BP81</f>
        <v>0</v>
      </c>
      <c r="X80" s="140">
        <f>'[4]Relatório Empregados II'!$BR81:$BR81</f>
        <v>1375.01</v>
      </c>
      <c r="Y80" s="157">
        <f>'[4]Relatório Empregados II'!$BU81</f>
        <v>0</v>
      </c>
      <c r="Z80" s="167">
        <f>'[4]Relatório Empregados II'!$BW81:$BW81</f>
        <v>0</v>
      </c>
      <c r="AA80" s="168">
        <f>'[4]Relatório Empregados II'!$CA81:$CA81</f>
        <v>0</v>
      </c>
      <c r="AB80" s="168">
        <f>'[4]Relatório Empregados II'!$CD81:$CD81</f>
        <v>209</v>
      </c>
      <c r="AC80" s="168">
        <f>'[4]Relatório Empregados II'!$CG81:$CG81</f>
        <v>0</v>
      </c>
      <c r="AD80" s="168">
        <f>'[4]Relatório Empregados II'!$CJ81</f>
        <v>0</v>
      </c>
      <c r="AE80" s="168">
        <f>'[4]Relatório Empregados II'!$CL81</f>
        <v>0</v>
      </c>
      <c r="AF80" s="168">
        <f>'[4]Relatório Empregados II'!$CN81:$CN81</f>
        <v>0</v>
      </c>
      <c r="AG80" s="168">
        <f>'[4]Relatório Empregados II'!$CQ81</f>
        <v>0</v>
      </c>
      <c r="AH80" s="140">
        <f>'[4]Relatório Empregados II'!$CS81:$CS81</f>
        <v>127.97</v>
      </c>
      <c r="AI80" s="157">
        <f>'[4]Relatório Empregados II'!$CV81:$CV81</f>
        <v>0</v>
      </c>
      <c r="AJ80" s="140">
        <f>'[4]Relatório Empregados II'!$CY81:$CY81</f>
        <v>444.69713999999999</v>
      </c>
      <c r="AK80" s="157">
        <f>'[4]Relatório Empregados II'!$DB81:$DB81</f>
        <v>444.69713999999999</v>
      </c>
      <c r="AL80" s="140">
        <f>'[4]Relatório Empregados II'!$DE81:$DE81</f>
        <v>0</v>
      </c>
      <c r="AM80" s="140">
        <f>'[4]Relatório Empregados II'!$DH81</f>
        <v>0</v>
      </c>
      <c r="AN80" s="157">
        <f>'[4]Relatório Empregados II'!$DJ81</f>
        <v>444.69713999999999</v>
      </c>
      <c r="AO80" s="140">
        <f>'[4]Relatório Empregados II'!$DL81</f>
        <v>0</v>
      </c>
      <c r="AP80" s="140">
        <f>'[4]Relatório Empregados II'!$DM$3:$DM81</f>
        <v>0</v>
      </c>
      <c r="AQ80" s="157"/>
      <c r="AR80" s="157"/>
      <c r="AS80" s="140">
        <f>'[4]Relatório Empregados II'!$DQ81:$DQ81</f>
        <v>0</v>
      </c>
      <c r="AT80" s="169">
        <f>'[4]Relatório Empregados II'!$DT81</f>
        <v>0</v>
      </c>
      <c r="AU80" s="167">
        <f>'[4]Relatório Empregados II'!$DV81</f>
        <v>0</v>
      </c>
      <c r="AV80" s="167">
        <f>'[4]Relatório Empregados II'!$DX81</f>
        <v>0</v>
      </c>
      <c r="AW80" s="156">
        <f>'[4]Relatório Empregados II'!$DZ81</f>
        <v>0</v>
      </c>
      <c r="AX80" s="156">
        <f>'[4]Relatório Empregados II'!$EB81</f>
        <v>0</v>
      </c>
      <c r="AY80" s="167" t="str">
        <f>'[4]Relatório Empregados II'!$ED81</f>
        <v>SEGURANÇA/ÁREAS COMUNS</v>
      </c>
      <c r="AZ80" s="156">
        <f>'[4]Relatório Empregados II'!$EH81</f>
        <v>0</v>
      </c>
      <c r="BA80" s="156">
        <f>'[4]Relatório Empregados II'!$EJ81</f>
        <v>0</v>
      </c>
    </row>
    <row r="81" spans="1:53">
      <c r="A81" s="170" t="str">
        <f>IFERROR(('[4]Relatório Empregados II'!$A82:$B82),"")</f>
        <v>31/07/2020</v>
      </c>
      <c r="B81" s="142" t="str">
        <f>'[4]Relatório Empregados II'!$D82:$D82</f>
        <v>12955134000900</v>
      </c>
      <c r="C81" s="158" t="str">
        <f>'[4]Relatório Empregados II'!$G82:$G82</f>
        <v>INSTITUTO DIVA ALVES DO BRASIL</v>
      </c>
      <c r="D81" s="161" t="str">
        <f>'[4]Relatório Empregados II'!$J82</f>
        <v>6033075</v>
      </c>
      <c r="E81" s="143" t="str">
        <f>'[4]Relatório Empregados II'!$L82:L82</f>
        <v>UPA 24H PARQUE LAFAIETE - DUQUE DE CAXIAS I</v>
      </c>
      <c r="F81" s="144" t="str">
        <f>'[4]Relatório Empregados II'!$P82:$P82</f>
        <v>0008/2020</v>
      </c>
      <c r="G81" s="173" cm="1">
        <f t="array" ref="G81">'[4]Relatório Empregados II'!$T82:T82</f>
        <v>2020</v>
      </c>
      <c r="H81" s="145" t="str">
        <f>'[4]Relatório Empregados II'!$W82</f>
        <v>07</v>
      </c>
      <c r="I81" s="146">
        <f>'[4]Relatório Empregados II'!$Y82:$Y82</f>
        <v>0</v>
      </c>
      <c r="J81" s="147">
        <f>'[4]Relatório Empregados II'!$AB82:$AB82</f>
        <v>0</v>
      </c>
      <c r="K81" s="162">
        <f>'[4]Relatório Empregados II'!$AE82:$AE82</f>
        <v>0</v>
      </c>
      <c r="L81" s="163" cm="1">
        <f t="array" ref="L81">'[4]Relatório Empregados II'!$AI82:$AI82</f>
        <v>517410</v>
      </c>
      <c r="M81" s="149">
        <f>'[4]Relatório Empregados II'!$AL82:$AL82</f>
        <v>0</v>
      </c>
      <c r="N81" s="150">
        <f>'[4]Relatório Empregados II'!$AP82</f>
        <v>0</v>
      </c>
      <c r="O81" s="163">
        <f>'[4]Relatório Empregados II'!$AR82</f>
        <v>0</v>
      </c>
      <c r="P81" s="151">
        <f>'[4]Relatório Empregados II'!$AT82:$AT82</f>
        <v>0</v>
      </c>
      <c r="Q81" s="152">
        <f>'[4]Relatório Empregados II'!$AX82:$AX82</f>
        <v>180</v>
      </c>
      <c r="R81" s="153">
        <f>'[4]Relatório Empregados II'!$BA82:$BA82</f>
        <v>0</v>
      </c>
      <c r="S81" s="154" t="str">
        <f>'[4]Relatório Empregados II'!$BE82:$BE82</f>
        <v/>
      </c>
      <c r="T81" s="154" t="str">
        <f>'[4]Relatório Empregados II'!$BH82:$BH82</f>
        <v>CLT</v>
      </c>
      <c r="U81" s="148">
        <f>'[4]Relatório Empregados II'!$BK82:$BK82</f>
        <v>0</v>
      </c>
      <c r="V81" s="165">
        <f>'[4]Relatório Empregados II'!$BN82</f>
        <v>0</v>
      </c>
      <c r="W81" s="204">
        <f>'[4]Relatório Empregados II'!$BP82</f>
        <v>0</v>
      </c>
      <c r="X81" s="140">
        <f>'[4]Relatório Empregados II'!$BR82:$BR82</f>
        <v>1375.01</v>
      </c>
      <c r="Y81" s="157">
        <f>'[4]Relatório Empregados II'!$BU82</f>
        <v>0</v>
      </c>
      <c r="Z81" s="167">
        <f>'[4]Relatório Empregados II'!$BW82:$BW82</f>
        <v>0</v>
      </c>
      <c r="AA81" s="168">
        <f>'[4]Relatório Empregados II'!$CA82:$CA82</f>
        <v>0</v>
      </c>
      <c r="AB81" s="168">
        <f>'[4]Relatório Empregados II'!$CD82:$CD82</f>
        <v>209</v>
      </c>
      <c r="AC81" s="168">
        <f>'[4]Relatório Empregados II'!$CG82:$CG82</f>
        <v>0</v>
      </c>
      <c r="AD81" s="168">
        <f>'[4]Relatório Empregados II'!$CJ82</f>
        <v>0</v>
      </c>
      <c r="AE81" s="168">
        <f>'[4]Relatório Empregados II'!$CL82</f>
        <v>0</v>
      </c>
      <c r="AF81" s="168">
        <f>'[4]Relatório Empregados II'!$CN82:$CN82</f>
        <v>0</v>
      </c>
      <c r="AG81" s="168">
        <f>'[4]Relatório Empregados II'!$CQ82</f>
        <v>0</v>
      </c>
      <c r="AH81" s="140">
        <f>'[4]Relatório Empregados II'!$CS82:$CS82</f>
        <v>152.21</v>
      </c>
      <c r="AI81" s="157">
        <f>'[4]Relatório Empregados II'!$CV82:$CV82</f>
        <v>0</v>
      </c>
      <c r="AJ81" s="140">
        <f>'[4]Relatório Empregados II'!$CY82:$CY82</f>
        <v>528.96172000000001</v>
      </c>
      <c r="AK81" s="157">
        <f>'[4]Relatório Empregados II'!$DB82:$DB82</f>
        <v>528.96172000000001</v>
      </c>
      <c r="AL81" s="140">
        <f>'[4]Relatório Empregados II'!$DE82:$DE82</f>
        <v>0</v>
      </c>
      <c r="AM81" s="140">
        <f>'[4]Relatório Empregados II'!$DH82</f>
        <v>0</v>
      </c>
      <c r="AN81" s="157">
        <f>'[4]Relatório Empregados II'!$DJ82</f>
        <v>528.96172000000001</v>
      </c>
      <c r="AO81" s="140">
        <f>'[4]Relatório Empregados II'!$DL82</f>
        <v>0</v>
      </c>
      <c r="AP81" s="140">
        <f>'[4]Relatório Empregados II'!$DM$3:$DM82</f>
        <v>0</v>
      </c>
      <c r="AQ81" s="157"/>
      <c r="AR81" s="157"/>
      <c r="AS81" s="140">
        <f>'[4]Relatório Empregados II'!$DQ82:$DQ82</f>
        <v>0</v>
      </c>
      <c r="AT81" s="169">
        <f>'[4]Relatório Empregados II'!$DT82</f>
        <v>0</v>
      </c>
      <c r="AU81" s="167">
        <f>'[4]Relatório Empregados II'!$DV82</f>
        <v>0</v>
      </c>
      <c r="AV81" s="167">
        <f>'[4]Relatório Empregados II'!$DX82</f>
        <v>0</v>
      </c>
      <c r="AW81" s="156">
        <f>'[4]Relatório Empregados II'!$DZ82</f>
        <v>0</v>
      </c>
      <c r="AX81" s="156">
        <f>'[4]Relatório Empregados II'!$EB82</f>
        <v>0</v>
      </c>
      <c r="AY81" s="167" t="str">
        <f>'[4]Relatório Empregados II'!$ED82</f>
        <v>SEGURANÇA/ÁREAS COMUNS</v>
      </c>
      <c r="AZ81" s="156">
        <f>'[4]Relatório Empregados II'!$EH82</f>
        <v>0</v>
      </c>
      <c r="BA81" s="156">
        <f>'[4]Relatório Empregados II'!$EJ82</f>
        <v>0</v>
      </c>
    </row>
    <row r="82" spans="1:53">
      <c r="A82" s="170" t="str">
        <f>IFERROR(('[4]Relatório Empregados II'!$A83:$B83),"")</f>
        <v>31/07/2020</v>
      </c>
      <c r="B82" s="142" t="str">
        <f>'[4]Relatório Empregados II'!$D83:$D83</f>
        <v>12955134000900</v>
      </c>
      <c r="C82" s="158" t="str">
        <f>'[4]Relatório Empregados II'!$G83:$G83</f>
        <v>INSTITUTO DIVA ALVES DO BRASIL</v>
      </c>
      <c r="D82" s="161" t="str">
        <f>'[4]Relatório Empregados II'!$J83</f>
        <v>6033075</v>
      </c>
      <c r="E82" s="143" t="str">
        <f>'[4]Relatório Empregados II'!$L83:L83</f>
        <v>UPA 24H PARQUE LAFAIETE - DUQUE DE CAXIAS I</v>
      </c>
      <c r="F82" s="144" t="str">
        <f>'[4]Relatório Empregados II'!$P83:$P83</f>
        <v>0008/2020</v>
      </c>
      <c r="G82" s="173" cm="1">
        <f t="array" ref="G82">'[4]Relatório Empregados II'!$T83:T83</f>
        <v>2020</v>
      </c>
      <c r="H82" s="145" t="str">
        <f>'[4]Relatório Empregados II'!$W83</f>
        <v>07</v>
      </c>
      <c r="I82" s="146">
        <f>'[4]Relatório Empregados II'!$Y83:$Y83</f>
        <v>0</v>
      </c>
      <c r="J82" s="147">
        <f>'[4]Relatório Empregados II'!$AB83:$AB83</f>
        <v>0</v>
      </c>
      <c r="K82" s="162">
        <f>'[4]Relatório Empregados II'!$AE83:$AE83</f>
        <v>0</v>
      </c>
      <c r="L82" s="163" cm="1">
        <f t="array" ref="L82">'[4]Relatório Empregados II'!$AI83:$AI83</f>
        <v>322205</v>
      </c>
      <c r="M82" s="149">
        <f>'[4]Relatório Empregados II'!$AL83:$AL83</f>
        <v>0</v>
      </c>
      <c r="N82" s="150">
        <f>'[4]Relatório Empregados II'!$AP83</f>
        <v>0</v>
      </c>
      <c r="O82" s="163">
        <f>'[4]Relatório Empregados II'!$AR83</f>
        <v>0</v>
      </c>
      <c r="P82" s="151">
        <f>'[4]Relatório Empregados II'!$AT83:$AT83</f>
        <v>0</v>
      </c>
      <c r="Q82" s="152">
        <f>'[4]Relatório Empregados II'!$AX83:$AX83</f>
        <v>180</v>
      </c>
      <c r="R82" s="153">
        <f>'[4]Relatório Empregados II'!$BA83:$BA83</f>
        <v>0</v>
      </c>
      <c r="S82" s="154" t="str">
        <f>'[4]Relatório Empregados II'!$BE83:$BE83</f>
        <v/>
      </c>
      <c r="T82" s="154" t="str">
        <f>'[4]Relatório Empregados II'!$BH83:$BH83</f>
        <v>CLT</v>
      </c>
      <c r="U82" s="148">
        <f>'[4]Relatório Empregados II'!$BK83:$BK83</f>
        <v>0</v>
      </c>
      <c r="V82" s="165">
        <f>'[4]Relatório Empregados II'!$BN83</f>
        <v>0</v>
      </c>
      <c r="W82" s="204">
        <f>'[4]Relatório Empregados II'!$BP83</f>
        <v>0</v>
      </c>
      <c r="X82" s="140">
        <f>'[4]Relatório Empregados II'!$BR83:$BR83</f>
        <v>1665.93</v>
      </c>
      <c r="Y82" s="157">
        <f>'[4]Relatório Empregados II'!$BU83</f>
        <v>0</v>
      </c>
      <c r="Z82" s="167">
        <f>'[4]Relatório Empregados II'!$BW83:$BW83</f>
        <v>0</v>
      </c>
      <c r="AA82" s="168">
        <f>'[4]Relatório Empregados II'!$CA83:$CA83</f>
        <v>763.4</v>
      </c>
      <c r="AB82" s="168">
        <f>'[4]Relatório Empregados II'!$CD83:$CD83</f>
        <v>0</v>
      </c>
      <c r="AC82" s="168">
        <f>'[4]Relatório Empregados II'!$CG83:$CG83</f>
        <v>0</v>
      </c>
      <c r="AD82" s="168">
        <f>'[4]Relatório Empregados II'!$CJ83</f>
        <v>0</v>
      </c>
      <c r="AE82" s="168">
        <f>'[4]Relatório Empregados II'!$CL83</f>
        <v>0</v>
      </c>
      <c r="AF82" s="168">
        <f>'[4]Relatório Empregados II'!$CN83:$CN83</f>
        <v>0</v>
      </c>
      <c r="AG82" s="168">
        <f>'[4]Relatório Empregados II'!$CQ83</f>
        <v>0</v>
      </c>
      <c r="AH82" s="140">
        <f>'[4]Relatório Empregados II'!$CS83:$CS83</f>
        <v>259.74</v>
      </c>
      <c r="AI82" s="157">
        <f>'[4]Relatório Empregados II'!$CV83:$CV83</f>
        <v>0</v>
      </c>
      <c r="AJ82" s="140">
        <f>'[4]Relatório Empregados II'!$CY83:$CY83</f>
        <v>926.64350000000002</v>
      </c>
      <c r="AK82" s="157">
        <f>'[4]Relatório Empregados II'!$DB83:$DB83</f>
        <v>926.64350000000002</v>
      </c>
      <c r="AL82" s="140">
        <f>'[4]Relatório Empregados II'!$DE83:$DE83</f>
        <v>0</v>
      </c>
      <c r="AM82" s="140">
        <f>'[4]Relatório Empregados II'!$DH83</f>
        <v>0</v>
      </c>
      <c r="AN82" s="157">
        <f>'[4]Relatório Empregados II'!$DJ83</f>
        <v>926.64350000000002</v>
      </c>
      <c r="AO82" s="140">
        <f>'[4]Relatório Empregados II'!$DL83</f>
        <v>0</v>
      </c>
      <c r="AP82" s="140">
        <f>'[4]Relatório Empregados II'!$DM$3:$DM83</f>
        <v>0</v>
      </c>
      <c r="AQ82" s="157"/>
      <c r="AR82" s="157"/>
      <c r="AS82" s="140">
        <f>'[4]Relatório Empregados II'!$DQ83:$DQ83</f>
        <v>3053.6</v>
      </c>
      <c r="AT82" s="169">
        <f>'[4]Relatório Empregados II'!$DT83</f>
        <v>0</v>
      </c>
      <c r="AU82" s="167">
        <f>'[4]Relatório Empregados II'!$DV83</f>
        <v>0</v>
      </c>
      <c r="AV82" s="167">
        <f>'[4]Relatório Empregados II'!$DX83</f>
        <v>0</v>
      </c>
      <c r="AW82" s="156">
        <f>'[4]Relatório Empregados II'!$DZ83</f>
        <v>0</v>
      </c>
      <c r="AX82" s="156">
        <f>'[4]Relatório Empregados II'!$EB83</f>
        <v>0</v>
      </c>
      <c r="AY82" s="167" t="str">
        <f>'[4]Relatório Empregados II'!$ED83</f>
        <v>SALA DE MEDICAÇAO</v>
      </c>
      <c r="AZ82" s="156">
        <f>'[4]Relatório Empregados II'!$EH83</f>
        <v>0</v>
      </c>
      <c r="BA82" s="156">
        <f>'[4]Relatório Empregados II'!$EJ83</f>
        <v>0</v>
      </c>
    </row>
    <row r="83" spans="1:53">
      <c r="A83" s="170" t="str">
        <f>IFERROR(('[4]Relatório Empregados II'!$A84:$B84),"")</f>
        <v>31/07/2020</v>
      </c>
      <c r="B83" s="142" t="str">
        <f>'[4]Relatório Empregados II'!$D84:$D84</f>
        <v>12955134000900</v>
      </c>
      <c r="C83" s="158" t="str">
        <f>'[4]Relatório Empregados II'!$G84:$G84</f>
        <v>INSTITUTO DIVA ALVES DO BRASIL</v>
      </c>
      <c r="D83" s="161" t="str">
        <f>'[4]Relatório Empregados II'!$J84</f>
        <v>6033075</v>
      </c>
      <c r="E83" s="143" t="str">
        <f>'[4]Relatório Empregados II'!$L84:L84</f>
        <v>UPA 24H PARQUE LAFAIETE - DUQUE DE CAXIAS I</v>
      </c>
      <c r="F83" s="144" t="str">
        <f>'[4]Relatório Empregados II'!$P84:$P84</f>
        <v>0008/2020</v>
      </c>
      <c r="G83" s="173" cm="1">
        <f t="array" ref="G83">'[4]Relatório Empregados II'!$T84:T84</f>
        <v>2020</v>
      </c>
      <c r="H83" s="145" t="str">
        <f>'[4]Relatório Empregados II'!$W84</f>
        <v>07</v>
      </c>
      <c r="I83" s="146">
        <f>'[4]Relatório Empregados II'!$Y84:$Y84</f>
        <v>0</v>
      </c>
      <c r="J83" s="147">
        <f>'[4]Relatório Empregados II'!$AB84:$AB84</f>
        <v>0</v>
      </c>
      <c r="K83" s="162">
        <f>'[4]Relatório Empregados II'!$AE84:$AE84</f>
        <v>0</v>
      </c>
      <c r="L83" s="163" cm="1">
        <f t="array" ref="L83">'[4]Relatório Empregados II'!$AI84:$AI84</f>
        <v>515110</v>
      </c>
      <c r="M83" s="149">
        <f>'[4]Relatório Empregados II'!$AL84:$AL84</f>
        <v>0</v>
      </c>
      <c r="N83" s="150">
        <f>'[4]Relatório Empregados II'!$AP84</f>
        <v>0</v>
      </c>
      <c r="O83" s="163">
        <f>'[4]Relatório Empregados II'!$AR84</f>
        <v>0</v>
      </c>
      <c r="P83" s="151">
        <f>'[4]Relatório Empregados II'!$AT84:$AT84</f>
        <v>0</v>
      </c>
      <c r="Q83" s="152">
        <f>'[4]Relatório Empregados II'!$AX84:$AX84</f>
        <v>180</v>
      </c>
      <c r="R83" s="153">
        <f>'[4]Relatório Empregados II'!$BA84:$BA84</f>
        <v>0</v>
      </c>
      <c r="S83" s="154" t="str">
        <f>'[4]Relatório Empregados II'!$BE84:$BE84</f>
        <v/>
      </c>
      <c r="T83" s="154" t="str">
        <f>'[4]Relatório Empregados II'!$BH84:$BH84</f>
        <v>CLT</v>
      </c>
      <c r="U83" s="148">
        <f>'[4]Relatório Empregados II'!$BK84:$BK84</f>
        <v>0</v>
      </c>
      <c r="V83" s="165">
        <f>'[4]Relatório Empregados II'!$BN84</f>
        <v>0</v>
      </c>
      <c r="W83" s="204">
        <f>'[4]Relatório Empregados II'!$BP84</f>
        <v>0</v>
      </c>
      <c r="X83" s="140">
        <f>'[4]Relatório Empregados II'!$BR84:$BR84</f>
        <v>1283.73</v>
      </c>
      <c r="Y83" s="157">
        <f>'[4]Relatório Empregados II'!$BU84</f>
        <v>0</v>
      </c>
      <c r="Z83" s="167">
        <f>'[4]Relatório Empregados II'!$BW84:$BW84</f>
        <v>0</v>
      </c>
      <c r="AA83" s="168">
        <f>'[4]Relatório Empregados II'!$CA84:$CA84</f>
        <v>0</v>
      </c>
      <c r="AB83" s="168">
        <f>'[4]Relatório Empregados II'!$CD84:$CD84</f>
        <v>209</v>
      </c>
      <c r="AC83" s="168">
        <f>'[4]Relatório Empregados II'!$CG84:$CG84</f>
        <v>0</v>
      </c>
      <c r="AD83" s="168">
        <f>'[4]Relatório Empregados II'!$CJ84</f>
        <v>0</v>
      </c>
      <c r="AE83" s="168">
        <f>'[4]Relatório Empregados II'!$CL84</f>
        <v>0</v>
      </c>
      <c r="AF83" s="168">
        <f>'[4]Relatório Empregados II'!$CN84:$CN84</f>
        <v>0</v>
      </c>
      <c r="AG83" s="168">
        <f>'[4]Relatório Empregados II'!$CQ84</f>
        <v>0</v>
      </c>
      <c r="AH83" s="140">
        <f>'[4]Relatório Empregados II'!$CS84:$CS84</f>
        <v>175.38</v>
      </c>
      <c r="AI83" s="157">
        <f>'[4]Relatório Empregados II'!$CV84:$CV84</f>
        <v>0</v>
      </c>
      <c r="AJ83" s="140">
        <f>'[4]Relatório Empregados II'!$CY84:$CY84</f>
        <v>609.47051999999996</v>
      </c>
      <c r="AK83" s="157">
        <f>'[4]Relatório Empregados II'!$DB84:$DB84</f>
        <v>609.47051999999996</v>
      </c>
      <c r="AL83" s="140">
        <f>'[4]Relatório Empregados II'!$DE84:$DE84</f>
        <v>0</v>
      </c>
      <c r="AM83" s="140">
        <f>'[4]Relatório Empregados II'!$DH84</f>
        <v>0</v>
      </c>
      <c r="AN83" s="157">
        <f>'[4]Relatório Empregados II'!$DJ84</f>
        <v>609.47051999999996</v>
      </c>
      <c r="AO83" s="140">
        <f>'[4]Relatório Empregados II'!$DL84</f>
        <v>0</v>
      </c>
      <c r="AP83" s="140">
        <f>'[4]Relatório Empregados II'!$DM$3:$DM84</f>
        <v>0</v>
      </c>
      <c r="AQ83" s="157"/>
      <c r="AR83" s="157"/>
      <c r="AS83" s="140">
        <f>'[4]Relatório Empregados II'!$DQ84:$DQ84</f>
        <v>0</v>
      </c>
      <c r="AT83" s="169">
        <f>'[4]Relatório Empregados II'!$DT84</f>
        <v>0</v>
      </c>
      <c r="AU83" s="167">
        <f>'[4]Relatório Empregados II'!$DV84</f>
        <v>0</v>
      </c>
      <c r="AV83" s="167">
        <f>'[4]Relatório Empregados II'!$DX84</f>
        <v>0</v>
      </c>
      <c r="AW83" s="156">
        <f>'[4]Relatório Empregados II'!$DZ84</f>
        <v>0</v>
      </c>
      <c r="AX83" s="156">
        <f>'[4]Relatório Empregados II'!$EB84</f>
        <v>0</v>
      </c>
      <c r="AY83" s="167" t="str">
        <f>'[4]Relatório Empregados II'!$ED84</f>
        <v>ACOLHIMENTO</v>
      </c>
      <c r="AZ83" s="156">
        <f>'[4]Relatório Empregados II'!$EH84</f>
        <v>0</v>
      </c>
      <c r="BA83" s="156">
        <f>'[4]Relatório Empregados II'!$EJ84</f>
        <v>0</v>
      </c>
    </row>
    <row r="84" spans="1:53">
      <c r="A84" s="170" t="str">
        <f>IFERROR(('[4]Relatório Empregados II'!$A85:$B85),"")</f>
        <v>31/07/2020</v>
      </c>
      <c r="B84" s="142" t="str">
        <f>'[4]Relatório Empregados II'!$D85:$D85</f>
        <v>12955134000900</v>
      </c>
      <c r="C84" s="158" t="str">
        <f>'[4]Relatório Empregados II'!$G85:$G85</f>
        <v>INSTITUTO DIVA ALVES DO BRASIL</v>
      </c>
      <c r="D84" s="161" t="str">
        <f>'[4]Relatório Empregados II'!$J85</f>
        <v>6033075</v>
      </c>
      <c r="E84" s="143" t="str">
        <f>'[4]Relatório Empregados II'!$L85:L85</f>
        <v>UPA 24H PARQUE LAFAIETE - DUQUE DE CAXIAS I</v>
      </c>
      <c r="F84" s="144" t="str">
        <f>'[4]Relatório Empregados II'!$P85:$P85</f>
        <v>0008/2020</v>
      </c>
      <c r="G84" s="173" cm="1">
        <f t="array" ref="G84">'[4]Relatório Empregados II'!$T85:T85</f>
        <v>2020</v>
      </c>
      <c r="H84" s="145" t="str">
        <f>'[4]Relatório Empregados II'!$W85</f>
        <v>07</v>
      </c>
      <c r="I84" s="146">
        <f>'[4]Relatório Empregados II'!$Y85:$Y85</f>
        <v>0</v>
      </c>
      <c r="J84" s="147">
        <f>'[4]Relatório Empregados II'!$AB85:$AB85</f>
        <v>0</v>
      </c>
      <c r="K84" s="162">
        <f>'[4]Relatório Empregados II'!$AE85:$AE85</f>
        <v>0</v>
      </c>
      <c r="L84" s="163" cm="1">
        <f t="array" ref="L84">'[4]Relatório Empregados II'!$AI85:$AI85</f>
        <v>515110</v>
      </c>
      <c r="M84" s="149">
        <f>'[4]Relatório Empregados II'!$AL85:$AL85</f>
        <v>0</v>
      </c>
      <c r="N84" s="150">
        <f>'[4]Relatório Empregados II'!$AP85</f>
        <v>0</v>
      </c>
      <c r="O84" s="163">
        <f>'[4]Relatório Empregados II'!$AR85</f>
        <v>0</v>
      </c>
      <c r="P84" s="151">
        <f>'[4]Relatório Empregados II'!$AT85:$AT85</f>
        <v>0</v>
      </c>
      <c r="Q84" s="152">
        <f>'[4]Relatório Empregados II'!$AX85:$AX85</f>
        <v>180</v>
      </c>
      <c r="R84" s="153">
        <f>'[4]Relatório Empregados II'!$BA85:$BA85</f>
        <v>0</v>
      </c>
      <c r="S84" s="154" t="str">
        <f>'[4]Relatório Empregados II'!$BE85:$BE85</f>
        <v/>
      </c>
      <c r="T84" s="154" t="str">
        <f>'[4]Relatório Empregados II'!$BH85:$BH85</f>
        <v>CLT</v>
      </c>
      <c r="U84" s="148">
        <f>'[4]Relatório Empregados II'!$BK85:$BK85</f>
        <v>0</v>
      </c>
      <c r="V84" s="165">
        <f>'[4]Relatório Empregados II'!$BN85</f>
        <v>0</v>
      </c>
      <c r="W84" s="204">
        <f>'[4]Relatório Empregados II'!$BP85</f>
        <v>0</v>
      </c>
      <c r="X84" s="140">
        <f>'[4]Relatório Empregados II'!$BR85:$BR85</f>
        <v>1283.73</v>
      </c>
      <c r="Y84" s="157">
        <f>'[4]Relatório Empregados II'!$BU85</f>
        <v>0</v>
      </c>
      <c r="Z84" s="167">
        <f>'[4]Relatório Empregados II'!$BW85:$BW85</f>
        <v>0</v>
      </c>
      <c r="AA84" s="168">
        <f>'[4]Relatório Empregados II'!$CA85:$CA85</f>
        <v>0</v>
      </c>
      <c r="AB84" s="168">
        <f>'[4]Relatório Empregados II'!$CD85:$CD85</f>
        <v>209</v>
      </c>
      <c r="AC84" s="168">
        <f>'[4]Relatório Empregados II'!$CG85:$CG85</f>
        <v>0</v>
      </c>
      <c r="AD84" s="168">
        <f>'[4]Relatório Empregados II'!$CJ85</f>
        <v>0</v>
      </c>
      <c r="AE84" s="168">
        <f>'[4]Relatório Empregados II'!$CL85</f>
        <v>0</v>
      </c>
      <c r="AF84" s="168">
        <f>'[4]Relatório Empregados II'!$CN85:$CN85</f>
        <v>0</v>
      </c>
      <c r="AG84" s="168">
        <f>'[4]Relatório Empregados II'!$CQ85</f>
        <v>0</v>
      </c>
      <c r="AH84" s="140">
        <f>'[4]Relatório Empregados II'!$CS85:$CS85</f>
        <v>120.58</v>
      </c>
      <c r="AI84" s="157">
        <f>'[4]Relatório Empregados II'!$CV85:$CV85</f>
        <v>0</v>
      </c>
      <c r="AJ84" s="140">
        <f>'[4]Relatório Empregados II'!$CY85:$CY85</f>
        <v>419.03217999999998</v>
      </c>
      <c r="AK84" s="157">
        <f>'[4]Relatório Empregados II'!$DB85:$DB85</f>
        <v>419.03217999999998</v>
      </c>
      <c r="AL84" s="140">
        <f>'[4]Relatório Empregados II'!$DE85:$DE85</f>
        <v>0</v>
      </c>
      <c r="AM84" s="140">
        <f>'[4]Relatório Empregados II'!$DH85</f>
        <v>0</v>
      </c>
      <c r="AN84" s="157">
        <f>'[4]Relatório Empregados II'!$DJ85</f>
        <v>419.03217999999998</v>
      </c>
      <c r="AO84" s="140">
        <f>'[4]Relatório Empregados II'!$DL85</f>
        <v>0</v>
      </c>
      <c r="AP84" s="140">
        <f>'[4]Relatório Empregados II'!$DM$3:$DM85</f>
        <v>0</v>
      </c>
      <c r="AQ84" s="157"/>
      <c r="AR84" s="157"/>
      <c r="AS84" s="140">
        <f>'[4]Relatório Empregados II'!$DQ85:$DQ85</f>
        <v>0</v>
      </c>
      <c r="AT84" s="169">
        <f>'[4]Relatório Empregados II'!$DT85</f>
        <v>0</v>
      </c>
      <c r="AU84" s="167">
        <f>'[4]Relatório Empregados II'!$DV85</f>
        <v>0</v>
      </c>
      <c r="AV84" s="167">
        <f>'[4]Relatório Empregados II'!$DX85</f>
        <v>0</v>
      </c>
      <c r="AW84" s="156">
        <f>'[4]Relatório Empregados II'!$DZ85</f>
        <v>0</v>
      </c>
      <c r="AX84" s="156">
        <f>'[4]Relatório Empregados II'!$EB85</f>
        <v>0</v>
      </c>
      <c r="AY84" s="167" t="str">
        <f>'[4]Relatório Empregados II'!$ED85</f>
        <v>ACOLHIMENTO</v>
      </c>
      <c r="AZ84" s="156">
        <f>'[4]Relatório Empregados II'!$EH85</f>
        <v>0</v>
      </c>
      <c r="BA84" s="156">
        <f>'[4]Relatório Empregados II'!$EJ85</f>
        <v>0</v>
      </c>
    </row>
    <row r="85" spans="1:53">
      <c r="A85" s="170" t="str">
        <f>IFERROR(('[4]Relatório Empregados II'!$A86:$B86),"")</f>
        <v>31/07/2020</v>
      </c>
      <c r="B85" s="142" t="str">
        <f>'[4]Relatório Empregados II'!$D86:$D86</f>
        <v>12955134000900</v>
      </c>
      <c r="C85" s="158" t="str">
        <f>'[4]Relatório Empregados II'!$G86:$G86</f>
        <v>INSTITUTO DIVA ALVES DO BRASIL</v>
      </c>
      <c r="D85" s="161" t="str">
        <f>'[4]Relatório Empregados II'!$J86</f>
        <v>6033075</v>
      </c>
      <c r="E85" s="143" t="str">
        <f>'[4]Relatório Empregados II'!$L86:L86</f>
        <v>UPA 24H PARQUE LAFAIETE - DUQUE DE CAXIAS I</v>
      </c>
      <c r="F85" s="144" t="str">
        <f>'[4]Relatório Empregados II'!$P86:$P86</f>
        <v>0008/2020</v>
      </c>
      <c r="G85" s="173" cm="1">
        <f t="array" ref="G85">'[4]Relatório Empregados II'!$T86:T86</f>
        <v>2020</v>
      </c>
      <c r="H85" s="145" t="str">
        <f>'[4]Relatório Empregados II'!$W86</f>
        <v>07</v>
      </c>
      <c r="I85" s="146">
        <f>'[4]Relatório Empregados II'!$Y86:$Y86</f>
        <v>0</v>
      </c>
      <c r="J85" s="147">
        <f>'[4]Relatório Empregados II'!$AB86:$AB86</f>
        <v>0</v>
      </c>
      <c r="K85" s="162">
        <f>'[4]Relatório Empregados II'!$AE86:$AE86</f>
        <v>0</v>
      </c>
      <c r="L85" s="163" cm="1">
        <f t="array" ref="L85">'[4]Relatório Empregados II'!$AI86:$AI86</f>
        <v>517410</v>
      </c>
      <c r="M85" s="149">
        <f>'[4]Relatório Empregados II'!$AL86:$AL86</f>
        <v>0</v>
      </c>
      <c r="N85" s="150">
        <f>'[4]Relatório Empregados II'!$AP86</f>
        <v>0</v>
      </c>
      <c r="O85" s="163">
        <f>'[4]Relatório Empregados II'!$AR86</f>
        <v>0</v>
      </c>
      <c r="P85" s="151">
        <f>'[4]Relatório Empregados II'!$AT86:$AT86</f>
        <v>0</v>
      </c>
      <c r="Q85" s="152">
        <f>'[4]Relatório Empregados II'!$AX86:$AX86</f>
        <v>180</v>
      </c>
      <c r="R85" s="153">
        <f>'[4]Relatório Empregados II'!$BA86:$BA86</f>
        <v>0</v>
      </c>
      <c r="S85" s="154" t="str">
        <f>'[4]Relatório Empregados II'!$BE86:$BE86</f>
        <v/>
      </c>
      <c r="T85" s="154" t="str">
        <f>'[4]Relatório Empregados II'!$BH86:$BH86</f>
        <v>CLT</v>
      </c>
      <c r="U85" s="148">
        <f>'[4]Relatório Empregados II'!$BK86:$BK86</f>
        <v>0</v>
      </c>
      <c r="V85" s="165">
        <f>'[4]Relatório Empregados II'!$BN86</f>
        <v>0</v>
      </c>
      <c r="W85" s="204">
        <f>'[4]Relatório Empregados II'!$BP86</f>
        <v>0</v>
      </c>
      <c r="X85" s="140">
        <f>'[4]Relatório Empregados II'!$BR86:$BR86</f>
        <v>1375.01</v>
      </c>
      <c r="Y85" s="157">
        <f>'[4]Relatório Empregados II'!$BU86</f>
        <v>0</v>
      </c>
      <c r="Z85" s="167">
        <f>'[4]Relatório Empregados II'!$BW86:$BW86</f>
        <v>0</v>
      </c>
      <c r="AA85" s="168">
        <f>'[4]Relatório Empregados II'!$CA86:$CA86</f>
        <v>0</v>
      </c>
      <c r="AB85" s="168">
        <f>'[4]Relatório Empregados II'!$CD86:$CD86</f>
        <v>209</v>
      </c>
      <c r="AC85" s="168">
        <f>'[4]Relatório Empregados II'!$CG86:$CG86</f>
        <v>0</v>
      </c>
      <c r="AD85" s="168">
        <f>'[4]Relatório Empregados II'!$CJ86</f>
        <v>0</v>
      </c>
      <c r="AE85" s="168">
        <f>'[4]Relatório Empregados II'!$CL86</f>
        <v>0</v>
      </c>
      <c r="AF85" s="168">
        <f>'[4]Relatório Empregados II'!$CN86:$CN86</f>
        <v>0</v>
      </c>
      <c r="AG85" s="168">
        <f>'[4]Relatório Empregados II'!$CQ86</f>
        <v>0</v>
      </c>
      <c r="AH85" s="140">
        <f>'[4]Relatório Empregados II'!$CS86:$CS86</f>
        <v>127.97</v>
      </c>
      <c r="AI85" s="157">
        <f>'[4]Relatório Empregados II'!$CV86:$CV86</f>
        <v>0</v>
      </c>
      <c r="AJ85" s="140">
        <f>'[4]Relatório Empregados II'!$CY86:$CY86</f>
        <v>444.69713999999999</v>
      </c>
      <c r="AK85" s="157">
        <f>'[4]Relatório Empregados II'!$DB86:$DB86</f>
        <v>444.69713999999999</v>
      </c>
      <c r="AL85" s="140">
        <f>'[4]Relatório Empregados II'!$DE86:$DE86</f>
        <v>0</v>
      </c>
      <c r="AM85" s="140">
        <f>'[4]Relatório Empregados II'!$DH86</f>
        <v>0</v>
      </c>
      <c r="AN85" s="157">
        <f>'[4]Relatório Empregados II'!$DJ86</f>
        <v>444.69713999999999</v>
      </c>
      <c r="AO85" s="140">
        <f>'[4]Relatório Empregados II'!$DL86</f>
        <v>0</v>
      </c>
      <c r="AP85" s="140">
        <f>'[4]Relatório Empregados II'!$DM$3:$DM86</f>
        <v>0</v>
      </c>
      <c r="AQ85" s="157"/>
      <c r="AR85" s="157"/>
      <c r="AS85" s="140">
        <f>'[4]Relatório Empregados II'!$DQ86:$DQ86</f>
        <v>0</v>
      </c>
      <c r="AT85" s="169">
        <f>'[4]Relatório Empregados II'!$DT86</f>
        <v>0</v>
      </c>
      <c r="AU85" s="167">
        <f>'[4]Relatório Empregados II'!$DV86</f>
        <v>0</v>
      </c>
      <c r="AV85" s="167">
        <f>'[4]Relatório Empregados II'!$DX86</f>
        <v>0</v>
      </c>
      <c r="AW85" s="156">
        <f>'[4]Relatório Empregados II'!$DZ86</f>
        <v>0</v>
      </c>
      <c r="AX85" s="156">
        <f>'[4]Relatório Empregados II'!$EB86</f>
        <v>0</v>
      </c>
      <c r="AY85" s="167" t="str">
        <f>'[4]Relatório Empregados II'!$ED86</f>
        <v>SEGURANÇA/ÁREAS COMUNS</v>
      </c>
      <c r="AZ85" s="156">
        <f>'[4]Relatório Empregados II'!$EH86</f>
        <v>0</v>
      </c>
      <c r="BA85" s="156">
        <f>'[4]Relatório Empregados II'!$EJ86</f>
        <v>0</v>
      </c>
    </row>
    <row r="86" spans="1:53">
      <c r="A86" s="170" t="str">
        <f>IFERROR(('[4]Relatório Empregados II'!$A87:$B87),"")</f>
        <v>31/07/2020</v>
      </c>
      <c r="B86" s="142" t="str">
        <f>'[4]Relatório Empregados II'!$D87:$D87</f>
        <v>12955134000900</v>
      </c>
      <c r="C86" s="158" t="str">
        <f>'[4]Relatório Empregados II'!$G87:$G87</f>
        <v>INSTITUTO DIVA ALVES DO BRASIL</v>
      </c>
      <c r="D86" s="161" t="str">
        <f>'[4]Relatório Empregados II'!$J87</f>
        <v>6033075</v>
      </c>
      <c r="E86" s="143" t="str">
        <f>'[4]Relatório Empregados II'!$L87:L87</f>
        <v>UPA 24H PARQUE LAFAIETE - DUQUE DE CAXIAS I</v>
      </c>
      <c r="F86" s="144" t="str">
        <f>'[4]Relatório Empregados II'!$P87:$P87</f>
        <v>0008/2020</v>
      </c>
      <c r="G86" s="173" cm="1">
        <f t="array" ref="G86">'[4]Relatório Empregados II'!$T87:T87</f>
        <v>2020</v>
      </c>
      <c r="H86" s="145" t="str">
        <f>'[4]Relatório Empregados II'!$W87</f>
        <v>07</v>
      </c>
      <c r="I86" s="146">
        <f>'[4]Relatório Empregados II'!$Y87:$Y87</f>
        <v>0</v>
      </c>
      <c r="J86" s="147">
        <f>'[4]Relatório Empregados II'!$AB87:$AB87</f>
        <v>0</v>
      </c>
      <c r="K86" s="162">
        <f>'[4]Relatório Empregados II'!$AE87:$AE87</f>
        <v>0</v>
      </c>
      <c r="L86" s="163" cm="1">
        <f t="array" ref="L86">'[4]Relatório Empregados II'!$AI87:$AI87</f>
        <v>223505</v>
      </c>
      <c r="M86" s="149">
        <f>'[4]Relatório Empregados II'!$AL87:$AL87</f>
        <v>0</v>
      </c>
      <c r="N86" s="150">
        <f>'[4]Relatório Empregados II'!$AP87</f>
        <v>0</v>
      </c>
      <c r="O86" s="163">
        <f>'[4]Relatório Empregados II'!$AR87</f>
        <v>0</v>
      </c>
      <c r="P86" s="151">
        <f>'[4]Relatório Empregados II'!$AT87:$AT87</f>
        <v>0</v>
      </c>
      <c r="Q86" s="152">
        <f>'[4]Relatório Empregados II'!$AX87:$AX87</f>
        <v>180</v>
      </c>
      <c r="R86" s="153">
        <f>'[4]Relatório Empregados II'!$BA87:$BA87</f>
        <v>0</v>
      </c>
      <c r="S86" s="154" t="str">
        <f>'[4]Relatório Empregados II'!$BE87:$BE87</f>
        <v/>
      </c>
      <c r="T86" s="154" t="str">
        <f>'[4]Relatório Empregados II'!$BH87:$BH87</f>
        <v>CLT</v>
      </c>
      <c r="U86" s="148">
        <f>'[4]Relatório Empregados II'!$BK87:$BK87</f>
        <v>0</v>
      </c>
      <c r="V86" s="165">
        <f>'[4]Relatório Empregados II'!$BN87</f>
        <v>0</v>
      </c>
      <c r="W86" s="204">
        <f>'[4]Relatório Empregados II'!$BP87</f>
        <v>0</v>
      </c>
      <c r="X86" s="140">
        <f>'[4]Relatório Empregados II'!$BR87:$BR87</f>
        <v>3158.96</v>
      </c>
      <c r="Y86" s="157">
        <f>'[4]Relatório Empregados II'!$BU87</f>
        <v>0</v>
      </c>
      <c r="Z86" s="167">
        <f>'[4]Relatório Empregados II'!$BW87:$BW87</f>
        <v>0</v>
      </c>
      <c r="AA86" s="168">
        <f>'[4]Relatório Empregados II'!$CA87:$CA87</f>
        <v>0</v>
      </c>
      <c r="AB86" s="168">
        <f>'[4]Relatório Empregados II'!$CD87:$CD87</f>
        <v>181.13</v>
      </c>
      <c r="AC86" s="168">
        <f>'[4]Relatório Empregados II'!$CG87:$CG87</f>
        <v>0</v>
      </c>
      <c r="AD86" s="168">
        <f>'[4]Relatório Empregados II'!$CJ87</f>
        <v>0</v>
      </c>
      <c r="AE86" s="168">
        <f>'[4]Relatório Empregados II'!$CL87</f>
        <v>0</v>
      </c>
      <c r="AF86" s="168">
        <f>'[4]Relatório Empregados II'!$CN87:$CN87</f>
        <v>0</v>
      </c>
      <c r="AG86" s="168">
        <f>'[4]Relatório Empregados II'!$CQ87</f>
        <v>0</v>
      </c>
      <c r="AH86" s="140">
        <f>'[4]Relatório Empregados II'!$CS87:$CS87</f>
        <v>257</v>
      </c>
      <c r="AI86" s="157">
        <f>'[4]Relatório Empregados II'!$CV87:$CV87</f>
        <v>0</v>
      </c>
      <c r="AJ86" s="140">
        <f>'[4]Relatório Empregados II'!$CY87:$CY87</f>
        <v>1010.18528</v>
      </c>
      <c r="AK86" s="157">
        <f>'[4]Relatório Empregados II'!$DB87:$DB87</f>
        <v>1010.18528</v>
      </c>
      <c r="AL86" s="140">
        <f>'[4]Relatório Empregados II'!$DE87:$DE87</f>
        <v>0</v>
      </c>
      <c r="AM86" s="140">
        <f>'[4]Relatório Empregados II'!$DH87</f>
        <v>0</v>
      </c>
      <c r="AN86" s="157">
        <f>'[4]Relatório Empregados II'!$DJ87</f>
        <v>1010.18528</v>
      </c>
      <c r="AO86" s="140">
        <f>'[4]Relatório Empregados II'!$DL87</f>
        <v>0</v>
      </c>
      <c r="AP86" s="140">
        <f>'[4]Relatório Empregados II'!$DM$3:$DM87</f>
        <v>0</v>
      </c>
      <c r="AQ86" s="157"/>
      <c r="AR86" s="157"/>
      <c r="AS86" s="140">
        <f>'[4]Relatório Empregados II'!$DQ87:$DQ87</f>
        <v>0</v>
      </c>
      <c r="AT86" s="169">
        <f>'[4]Relatório Empregados II'!$DT87</f>
        <v>0</v>
      </c>
      <c r="AU86" s="167">
        <f>'[4]Relatório Empregados II'!$DV87</f>
        <v>0</v>
      </c>
      <c r="AV86" s="167">
        <f>'[4]Relatório Empregados II'!$DX87</f>
        <v>0</v>
      </c>
      <c r="AW86" s="156">
        <f>'[4]Relatório Empregados II'!$DZ87</f>
        <v>0</v>
      </c>
      <c r="AX86" s="156">
        <f>'[4]Relatório Empregados II'!$EB87</f>
        <v>0</v>
      </c>
      <c r="AY86" s="167" t="str">
        <f>'[4]Relatório Empregados II'!$ED87</f>
        <v>CLASSIFICAÇÃO DE RISCO</v>
      </c>
      <c r="AZ86" s="156">
        <f>'[4]Relatório Empregados II'!$EH87</f>
        <v>0</v>
      </c>
      <c r="BA86" s="156">
        <f>'[4]Relatório Empregados II'!$EJ87</f>
        <v>0</v>
      </c>
    </row>
    <row r="87" spans="1:53">
      <c r="A87" s="170" t="str">
        <f>IFERROR(('[4]Relatório Empregados II'!$A88:$B88),"")</f>
        <v>31/07/2020</v>
      </c>
      <c r="B87" s="142" t="str">
        <f>'[4]Relatório Empregados II'!$D88:$D88</f>
        <v>12955134000900</v>
      </c>
      <c r="C87" s="158" t="str">
        <f>'[4]Relatório Empregados II'!$G88:$G88</f>
        <v>INSTITUTO DIVA ALVES DO BRASIL</v>
      </c>
      <c r="D87" s="161" t="str">
        <f>'[4]Relatório Empregados II'!$J88</f>
        <v>6033075</v>
      </c>
      <c r="E87" s="143" t="str">
        <f>'[4]Relatório Empregados II'!$L88:L88</f>
        <v>UPA 24H PARQUE LAFAIETE - DUQUE DE CAXIAS I</v>
      </c>
      <c r="F87" s="144" t="str">
        <f>'[4]Relatório Empregados II'!$P88:$P88</f>
        <v>0008/2020</v>
      </c>
      <c r="G87" s="173" cm="1">
        <f t="array" ref="G87">'[4]Relatório Empregados II'!$T88:T88</f>
        <v>2020</v>
      </c>
      <c r="H87" s="145" t="str">
        <f>'[4]Relatório Empregados II'!$W88</f>
        <v>07</v>
      </c>
      <c r="I87" s="146">
        <f>'[4]Relatório Empregados II'!$Y88:$Y88</f>
        <v>0</v>
      </c>
      <c r="J87" s="147">
        <f>'[4]Relatório Empregados II'!$AB88:$AB88</f>
        <v>0</v>
      </c>
      <c r="K87" s="162">
        <f>'[4]Relatório Empregados II'!$AE88:$AE88</f>
        <v>0</v>
      </c>
      <c r="L87" s="163" cm="1">
        <f t="array" ref="L87">'[4]Relatório Empregados II'!$AI88:$AI88</f>
        <v>324205</v>
      </c>
      <c r="M87" s="149">
        <f>'[4]Relatório Empregados II'!$AL88:$AL88</f>
        <v>0</v>
      </c>
      <c r="N87" s="150">
        <f>'[4]Relatório Empregados II'!$AP88</f>
        <v>0</v>
      </c>
      <c r="O87" s="163">
        <f>'[4]Relatório Empregados II'!$AR88</f>
        <v>0</v>
      </c>
      <c r="P87" s="151">
        <f>'[4]Relatório Empregados II'!$AT88:$AT88</f>
        <v>0</v>
      </c>
      <c r="Q87" s="152">
        <f>'[4]Relatório Empregados II'!$AX88:$AX88</f>
        <v>180</v>
      </c>
      <c r="R87" s="153">
        <f>'[4]Relatório Empregados II'!$BA88:$BA88</f>
        <v>0</v>
      </c>
      <c r="S87" s="154" t="str">
        <f>'[4]Relatório Empregados II'!$BE88:$BE88</f>
        <v/>
      </c>
      <c r="T87" s="154" t="str">
        <f>'[4]Relatório Empregados II'!$BH88:$BH88</f>
        <v>CLT</v>
      </c>
      <c r="U87" s="148">
        <f>'[4]Relatório Empregados II'!$BK88:$BK88</f>
        <v>0</v>
      </c>
      <c r="V87" s="165">
        <f>'[4]Relatório Empregados II'!$BN88</f>
        <v>0</v>
      </c>
      <c r="W87" s="204">
        <f>'[4]Relatório Empregados II'!$BP88</f>
        <v>0</v>
      </c>
      <c r="X87" s="140">
        <f>'[4]Relatório Empregados II'!$BR88:$BR88</f>
        <v>1665.93</v>
      </c>
      <c r="Y87" s="157">
        <f>'[4]Relatório Empregados II'!$BU88</f>
        <v>0</v>
      </c>
      <c r="Z87" s="167">
        <f>'[4]Relatório Empregados II'!$BW88:$BW88</f>
        <v>0</v>
      </c>
      <c r="AA87" s="168">
        <f>'[4]Relatório Empregados II'!$CA88:$CA88</f>
        <v>0</v>
      </c>
      <c r="AB87" s="168">
        <f>'[4]Relatório Empregados II'!$CD88:$CD88</f>
        <v>0</v>
      </c>
      <c r="AC87" s="168">
        <f>'[4]Relatório Empregados II'!$CG88:$CG88</f>
        <v>0</v>
      </c>
      <c r="AD87" s="168">
        <f>'[4]Relatório Empregados II'!$CJ88</f>
        <v>0</v>
      </c>
      <c r="AE87" s="168">
        <f>'[4]Relatório Empregados II'!$CL88</f>
        <v>0</v>
      </c>
      <c r="AF87" s="168">
        <f>'[4]Relatório Empregados II'!$CN88:$CN88</f>
        <v>0</v>
      </c>
      <c r="AG87" s="168">
        <f>'[4]Relatório Empregados II'!$CQ88</f>
        <v>0</v>
      </c>
      <c r="AH87" s="140">
        <f>'[4]Relatório Empregados II'!$CS88:$CS88</f>
        <v>0</v>
      </c>
      <c r="AI87" s="157">
        <f>'[4]Relatório Empregados II'!$CV88:$CV88</f>
        <v>0</v>
      </c>
      <c r="AJ87" s="140">
        <f>'[4]Relatório Empregados II'!$CY88:$CY88</f>
        <v>521.23054000000002</v>
      </c>
      <c r="AK87" s="157">
        <f>'[4]Relatório Empregados II'!$DB88:$DB88</f>
        <v>521.23054000000002</v>
      </c>
      <c r="AL87" s="140">
        <f>'[4]Relatório Empregados II'!$DE88:$DE88</f>
        <v>0</v>
      </c>
      <c r="AM87" s="140">
        <f>'[4]Relatório Empregados II'!$DH88</f>
        <v>0</v>
      </c>
      <c r="AN87" s="157">
        <f>'[4]Relatório Empregados II'!$DJ88</f>
        <v>521.23054000000002</v>
      </c>
      <c r="AO87" s="140">
        <f>'[4]Relatório Empregados II'!$DL88</f>
        <v>0</v>
      </c>
      <c r="AP87" s="140">
        <f>'[4]Relatório Empregados II'!$DM$3:$DM88</f>
        <v>0</v>
      </c>
      <c r="AQ87" s="157"/>
      <c r="AR87" s="157"/>
      <c r="AS87" s="140">
        <f>'[4]Relatório Empregados II'!$DQ88:$DQ88</f>
        <v>0</v>
      </c>
      <c r="AT87" s="169">
        <f>'[4]Relatório Empregados II'!$DT88</f>
        <v>0</v>
      </c>
      <c r="AU87" s="167">
        <f>'[4]Relatório Empregados II'!$DV88</f>
        <v>0</v>
      </c>
      <c r="AV87" s="167">
        <f>'[4]Relatório Empregados II'!$DX88</f>
        <v>0</v>
      </c>
      <c r="AW87" s="156">
        <f>'[4]Relatório Empregados II'!$DZ88</f>
        <v>0</v>
      </c>
      <c r="AX87" s="156">
        <f>'[4]Relatório Empregados II'!$EB88</f>
        <v>0</v>
      </c>
      <c r="AY87" s="167" t="str">
        <f>'[4]Relatório Empregados II'!$ED88</f>
        <v xml:space="preserve">LABORATORIO </v>
      </c>
      <c r="AZ87" s="156">
        <f>'[4]Relatório Empregados II'!$EH88</f>
        <v>0</v>
      </c>
      <c r="BA87" s="156">
        <f>'[4]Relatório Empregados II'!$EJ88</f>
        <v>0</v>
      </c>
    </row>
    <row r="88" spans="1:53">
      <c r="A88" s="170" t="str">
        <f>IFERROR(('[4]Relatório Empregados II'!$A89:$B89),"")</f>
        <v>31/07/2020</v>
      </c>
      <c r="B88" s="142" t="str">
        <f>'[4]Relatório Empregados II'!$D89:$D89</f>
        <v>12955134000900</v>
      </c>
      <c r="C88" s="158" t="str">
        <f>'[4]Relatório Empregados II'!$G89:$G89</f>
        <v>INSTITUTO DIVA ALVES DO BRASIL</v>
      </c>
      <c r="D88" s="161" t="str">
        <f>'[4]Relatório Empregados II'!$J89</f>
        <v>6033075</v>
      </c>
      <c r="E88" s="143" t="str">
        <f>'[4]Relatório Empregados II'!$L89:L89</f>
        <v>UPA 24H PARQUE LAFAIETE - DUQUE DE CAXIAS I</v>
      </c>
      <c r="F88" s="144" t="str">
        <f>'[4]Relatório Empregados II'!$P89:$P89</f>
        <v>0008/2020</v>
      </c>
      <c r="G88" s="173" cm="1">
        <f t="array" ref="G88">'[4]Relatório Empregados II'!$T89:T89</f>
        <v>2020</v>
      </c>
      <c r="H88" s="145" t="str">
        <f>'[4]Relatório Empregados II'!$W89</f>
        <v>07</v>
      </c>
      <c r="I88" s="146">
        <f>'[4]Relatório Empregados II'!$Y89:$Y89</f>
        <v>0</v>
      </c>
      <c r="J88" s="147">
        <f>'[4]Relatório Empregados II'!$AB89:$AB89</f>
        <v>0</v>
      </c>
      <c r="K88" s="162">
        <f>'[4]Relatório Empregados II'!$AE89:$AE89</f>
        <v>0</v>
      </c>
      <c r="L88" s="163" cm="1">
        <f t="array" ref="L88">'[4]Relatório Empregados II'!$AI89:$AI89</f>
        <v>223505</v>
      </c>
      <c r="M88" s="149">
        <f>'[4]Relatório Empregados II'!$AL89:$AL89</f>
        <v>0</v>
      </c>
      <c r="N88" s="150">
        <f>'[4]Relatório Empregados II'!$AP89</f>
        <v>0</v>
      </c>
      <c r="O88" s="163">
        <f>'[4]Relatório Empregados II'!$AR89</f>
        <v>0</v>
      </c>
      <c r="P88" s="151">
        <f>'[4]Relatório Empregados II'!$AT89:$AT89</f>
        <v>0</v>
      </c>
      <c r="Q88" s="152">
        <f>'[4]Relatório Empregados II'!$AX89:$AX89</f>
        <v>180</v>
      </c>
      <c r="R88" s="153">
        <f>'[4]Relatório Empregados II'!$BA89:$BA89</f>
        <v>0</v>
      </c>
      <c r="S88" s="154" t="str">
        <f>'[4]Relatório Empregados II'!$BE89:$BE89</f>
        <v/>
      </c>
      <c r="T88" s="154" t="str">
        <f>'[4]Relatório Empregados II'!$BH89:$BH89</f>
        <v>CLT</v>
      </c>
      <c r="U88" s="148">
        <f>'[4]Relatório Empregados II'!$BK89:$BK89</f>
        <v>0</v>
      </c>
      <c r="V88" s="165">
        <f>'[4]Relatório Empregados II'!$BN89</f>
        <v>0</v>
      </c>
      <c r="W88" s="204">
        <f>'[4]Relatório Empregados II'!$BP89</f>
        <v>0</v>
      </c>
      <c r="X88" s="140">
        <f>'[4]Relatório Empregados II'!$BR89:$BR89</f>
        <v>3158.96</v>
      </c>
      <c r="Y88" s="157">
        <f>'[4]Relatório Empregados II'!$BU89</f>
        <v>0</v>
      </c>
      <c r="Z88" s="167">
        <f>'[4]Relatório Empregados II'!$BW89:$BW89</f>
        <v>0</v>
      </c>
      <c r="AA88" s="168">
        <f>'[4]Relatório Empregados II'!$CA89:$CA89</f>
        <v>0</v>
      </c>
      <c r="AB88" s="168">
        <f>'[4]Relatório Empregados II'!$CD89:$CD89</f>
        <v>195.07</v>
      </c>
      <c r="AC88" s="168">
        <f>'[4]Relatório Empregados II'!$CG89:$CG89</f>
        <v>0</v>
      </c>
      <c r="AD88" s="168">
        <f>'[4]Relatório Empregados II'!$CJ89</f>
        <v>0</v>
      </c>
      <c r="AE88" s="168">
        <f>'[4]Relatório Empregados II'!$CL89</f>
        <v>0</v>
      </c>
      <c r="AF88" s="168">
        <f>'[4]Relatório Empregados II'!$CN89:$CN89</f>
        <v>0</v>
      </c>
      <c r="AG88" s="168">
        <f>'[4]Relatório Empregados II'!$CQ89</f>
        <v>0</v>
      </c>
      <c r="AH88" s="140">
        <f>'[4]Relatório Empregados II'!$CS89:$CS89</f>
        <v>294.77999999999997</v>
      </c>
      <c r="AI88" s="157">
        <f>'[4]Relatório Empregados II'!$CV89:$CV89</f>
        <v>0</v>
      </c>
      <c r="AJ88" s="140">
        <f>'[4]Relatório Empregados II'!$CY89:$CY89</f>
        <v>1024.3938599999999</v>
      </c>
      <c r="AK88" s="157">
        <f>'[4]Relatório Empregados II'!$DB89:$DB89</f>
        <v>1024.3938599999999</v>
      </c>
      <c r="AL88" s="140">
        <f>'[4]Relatório Empregados II'!$DE89:$DE89</f>
        <v>0</v>
      </c>
      <c r="AM88" s="140">
        <f>'[4]Relatório Empregados II'!$DH89</f>
        <v>0</v>
      </c>
      <c r="AN88" s="157">
        <f>'[4]Relatório Empregados II'!$DJ89</f>
        <v>1024.3938599999999</v>
      </c>
      <c r="AO88" s="140">
        <f>'[4]Relatório Empregados II'!$DL89</f>
        <v>0</v>
      </c>
      <c r="AP88" s="140">
        <f>'[4]Relatório Empregados II'!$DM$3:$DM89</f>
        <v>0</v>
      </c>
      <c r="AQ88" s="157"/>
      <c r="AR88" s="157"/>
      <c r="AS88" s="140">
        <f>'[4]Relatório Empregados II'!$DQ89:$DQ89</f>
        <v>0</v>
      </c>
      <c r="AT88" s="169">
        <f>'[4]Relatório Empregados II'!$DT89</f>
        <v>0</v>
      </c>
      <c r="AU88" s="167">
        <f>'[4]Relatório Empregados II'!$DV89</f>
        <v>0</v>
      </c>
      <c r="AV88" s="167">
        <f>'[4]Relatório Empregados II'!$DX89</f>
        <v>0</v>
      </c>
      <c r="AW88" s="156">
        <f>'[4]Relatório Empregados II'!$DZ89</f>
        <v>0</v>
      </c>
      <c r="AX88" s="156">
        <f>'[4]Relatório Empregados II'!$EB89</f>
        <v>0</v>
      </c>
      <c r="AY88" s="167" t="str">
        <f>'[4]Relatório Empregados II'!$ED89</f>
        <v>CLASSIFICAÇÃO DE RISCO</v>
      </c>
      <c r="AZ88" s="156">
        <f>'[4]Relatório Empregados II'!$EH89</f>
        <v>0</v>
      </c>
      <c r="BA88" s="156">
        <f>'[4]Relatório Empregados II'!$EJ89</f>
        <v>0</v>
      </c>
    </row>
    <row r="89" spans="1:53">
      <c r="A89" s="170" t="str">
        <f>IFERROR(('[4]Relatório Empregados II'!$A90:$B90),"")</f>
        <v>31/07/2020</v>
      </c>
      <c r="B89" s="142" t="str">
        <f>'[4]Relatório Empregados II'!$D90:$D90</f>
        <v>12955134000900</v>
      </c>
      <c r="C89" s="158" t="str">
        <f>'[4]Relatório Empregados II'!$G90:$G90</f>
        <v>INSTITUTO DIVA ALVES DO BRASIL</v>
      </c>
      <c r="D89" s="161" t="str">
        <f>'[4]Relatório Empregados II'!$J90</f>
        <v>6033075</v>
      </c>
      <c r="E89" s="143" t="str">
        <f>'[4]Relatório Empregados II'!$L90:L90</f>
        <v>UPA 24H PARQUE LAFAIETE - DUQUE DE CAXIAS I</v>
      </c>
      <c r="F89" s="144" t="str">
        <f>'[4]Relatório Empregados II'!$P90:$P90</f>
        <v>0008/2020</v>
      </c>
      <c r="G89" s="173" cm="1">
        <f t="array" ref="G89">'[4]Relatório Empregados II'!$T90:T90</f>
        <v>2020</v>
      </c>
      <c r="H89" s="145" t="str">
        <f>'[4]Relatório Empregados II'!$W90</f>
        <v>07</v>
      </c>
      <c r="I89" s="146">
        <f>'[4]Relatório Empregados II'!$Y90:$Y90</f>
        <v>0</v>
      </c>
      <c r="J89" s="147">
        <f>'[4]Relatório Empregados II'!$AB90:$AB90</f>
        <v>0</v>
      </c>
      <c r="K89" s="162">
        <f>'[4]Relatório Empregados II'!$AE90:$AE90</f>
        <v>0</v>
      </c>
      <c r="L89" s="163" cm="1">
        <f t="array" ref="L89">'[4]Relatório Empregados II'!$AI90:$AI90</f>
        <v>517410</v>
      </c>
      <c r="M89" s="149">
        <f>'[4]Relatório Empregados II'!$AL90:$AL90</f>
        <v>0</v>
      </c>
      <c r="N89" s="150">
        <f>'[4]Relatório Empregados II'!$AP90</f>
        <v>0</v>
      </c>
      <c r="O89" s="163">
        <f>'[4]Relatório Empregados II'!$AR90</f>
        <v>0</v>
      </c>
      <c r="P89" s="151">
        <f>'[4]Relatório Empregados II'!$AT90:$AT90</f>
        <v>0</v>
      </c>
      <c r="Q89" s="152">
        <f>'[4]Relatório Empregados II'!$AX90:$AX90</f>
        <v>180</v>
      </c>
      <c r="R89" s="153">
        <f>'[4]Relatório Empregados II'!$BA90:$BA90</f>
        <v>0</v>
      </c>
      <c r="S89" s="154" t="str">
        <f>'[4]Relatório Empregados II'!$BE90:$BE90</f>
        <v/>
      </c>
      <c r="T89" s="154" t="str">
        <f>'[4]Relatório Empregados II'!$BH90:$BH90</f>
        <v>CLT</v>
      </c>
      <c r="U89" s="148">
        <f>'[4]Relatório Empregados II'!$BK90:$BK90</f>
        <v>0</v>
      </c>
      <c r="V89" s="165">
        <f>'[4]Relatório Empregados II'!$BN90</f>
        <v>0</v>
      </c>
      <c r="W89" s="204">
        <f>'[4]Relatório Empregados II'!$BP90</f>
        <v>0</v>
      </c>
      <c r="X89" s="140">
        <f>'[4]Relatório Empregados II'!$BR90:$BR90</f>
        <v>1375.01</v>
      </c>
      <c r="Y89" s="157">
        <f>'[4]Relatório Empregados II'!$BU90</f>
        <v>0</v>
      </c>
      <c r="Z89" s="167">
        <f>'[4]Relatório Empregados II'!$BW90:$BW90</f>
        <v>0</v>
      </c>
      <c r="AA89" s="168">
        <f>'[4]Relatório Empregados II'!$CA90:$CA90</f>
        <v>0</v>
      </c>
      <c r="AB89" s="168">
        <f>'[4]Relatório Empregados II'!$CD90:$CD90</f>
        <v>209</v>
      </c>
      <c r="AC89" s="168">
        <f>'[4]Relatório Empregados II'!$CG90:$CG90</f>
        <v>0</v>
      </c>
      <c r="AD89" s="168">
        <f>'[4]Relatório Empregados II'!$CJ90</f>
        <v>0</v>
      </c>
      <c r="AE89" s="168">
        <f>'[4]Relatório Empregados II'!$CL90</f>
        <v>0</v>
      </c>
      <c r="AF89" s="168">
        <f>'[4]Relatório Empregados II'!$CN90:$CN90</f>
        <v>0</v>
      </c>
      <c r="AG89" s="168">
        <f>'[4]Relatório Empregados II'!$CQ90</f>
        <v>0</v>
      </c>
      <c r="AH89" s="140">
        <f>'[4]Relatório Empregados II'!$CS90:$CS90</f>
        <v>159.05000000000001</v>
      </c>
      <c r="AI89" s="157">
        <f>'[4]Relatório Empregados II'!$CV90:$CV90</f>
        <v>0</v>
      </c>
      <c r="AJ89" s="140">
        <f>'[4]Relatório Empregados II'!$CY90:$CY90</f>
        <v>576.72490000000005</v>
      </c>
      <c r="AK89" s="157">
        <f>'[4]Relatório Empregados II'!$DB90:$DB90</f>
        <v>576.72490000000005</v>
      </c>
      <c r="AL89" s="140">
        <f>'[4]Relatório Empregados II'!$DE90:$DE90</f>
        <v>0</v>
      </c>
      <c r="AM89" s="140">
        <f>'[4]Relatório Empregados II'!$DH90</f>
        <v>0</v>
      </c>
      <c r="AN89" s="157">
        <f>'[4]Relatório Empregados II'!$DJ90</f>
        <v>576.72490000000005</v>
      </c>
      <c r="AO89" s="140">
        <f>'[4]Relatório Empregados II'!$DL90</f>
        <v>0</v>
      </c>
      <c r="AP89" s="140">
        <f>'[4]Relatório Empregados II'!$DM$3:$DM90</f>
        <v>0</v>
      </c>
      <c r="AQ89" s="157"/>
      <c r="AR89" s="157"/>
      <c r="AS89" s="140">
        <f>'[4]Relatório Empregados II'!$DQ90:$DQ90</f>
        <v>0</v>
      </c>
      <c r="AT89" s="169">
        <f>'[4]Relatório Empregados II'!$DT90</f>
        <v>0</v>
      </c>
      <c r="AU89" s="167">
        <f>'[4]Relatório Empregados II'!$DV90</f>
        <v>0</v>
      </c>
      <c r="AV89" s="167">
        <f>'[4]Relatório Empregados II'!$DX90</f>
        <v>0</v>
      </c>
      <c r="AW89" s="156">
        <f>'[4]Relatório Empregados II'!$DZ90</f>
        <v>0</v>
      </c>
      <c r="AX89" s="156">
        <f>'[4]Relatório Empregados II'!$EB90</f>
        <v>0</v>
      </c>
      <c r="AY89" s="167" t="str">
        <f>'[4]Relatório Empregados II'!$ED90</f>
        <v>SEGURANÇA/ÁREAS COMUNS</v>
      </c>
      <c r="AZ89" s="156">
        <f>'[4]Relatório Empregados II'!$EH90</f>
        <v>0</v>
      </c>
      <c r="BA89" s="156">
        <f>'[4]Relatório Empregados II'!$EJ90</f>
        <v>0</v>
      </c>
    </row>
    <row r="90" spans="1:53">
      <c r="A90" s="170" t="str">
        <f>IFERROR(('[4]Relatório Empregados II'!$A91:$B91),"")</f>
        <v>31/07/2020</v>
      </c>
      <c r="B90" s="142" t="str">
        <f>'[4]Relatório Empregados II'!$D91:$D91</f>
        <v>12955134000900</v>
      </c>
      <c r="C90" s="158" t="str">
        <f>'[4]Relatório Empregados II'!$G91:$G91</f>
        <v>INSTITUTO DIVA ALVES DO BRASIL</v>
      </c>
      <c r="D90" s="161" t="str">
        <f>'[4]Relatório Empregados II'!$J91</f>
        <v>6033075</v>
      </c>
      <c r="E90" s="143" t="str">
        <f>'[4]Relatório Empregados II'!$L91:L91</f>
        <v>UPA 24H PARQUE LAFAIETE - DUQUE DE CAXIAS I</v>
      </c>
      <c r="F90" s="144" t="str">
        <f>'[4]Relatório Empregados II'!$P91:$P91</f>
        <v>0008/2020</v>
      </c>
      <c r="G90" s="173" cm="1">
        <f t="array" ref="G90">'[4]Relatório Empregados II'!$T91:T91</f>
        <v>2020</v>
      </c>
      <c r="H90" s="145" t="str">
        <f>'[4]Relatório Empregados II'!$W91</f>
        <v>07</v>
      </c>
      <c r="I90" s="146">
        <f>'[4]Relatório Empregados II'!$Y91:$Y91</f>
        <v>0</v>
      </c>
      <c r="J90" s="147">
        <f>'[4]Relatório Empregados II'!$AB91:$AB91</f>
        <v>0</v>
      </c>
      <c r="K90" s="162">
        <f>'[4]Relatório Empregados II'!$AE91:$AE91</f>
        <v>0</v>
      </c>
      <c r="L90" s="163" cm="1">
        <f t="array" ref="L90">'[4]Relatório Empregados II'!$AI91:$AI91</f>
        <v>223405</v>
      </c>
      <c r="M90" s="149">
        <f>'[4]Relatório Empregados II'!$AL91:$AL91</f>
        <v>0</v>
      </c>
      <c r="N90" s="150">
        <f>'[4]Relatório Empregados II'!$AP91</f>
        <v>0</v>
      </c>
      <c r="O90" s="163">
        <f>'[4]Relatório Empregados II'!$AR91</f>
        <v>0</v>
      </c>
      <c r="P90" s="151">
        <f>'[4]Relatório Empregados II'!$AT91:$AT91</f>
        <v>0</v>
      </c>
      <c r="Q90" s="152">
        <f>'[4]Relatório Empregados II'!$AX91:$AX91</f>
        <v>180</v>
      </c>
      <c r="R90" s="153">
        <f>'[4]Relatório Empregados II'!$BA91:$BA91</f>
        <v>0</v>
      </c>
      <c r="S90" s="154" t="str">
        <f>'[4]Relatório Empregados II'!$BE91:$BE91</f>
        <v/>
      </c>
      <c r="T90" s="154" t="str">
        <f>'[4]Relatório Empregados II'!$BH91:$BH91</f>
        <v>CLT</v>
      </c>
      <c r="U90" s="148">
        <f>'[4]Relatório Empregados II'!$BK91:$BK91</f>
        <v>0</v>
      </c>
      <c r="V90" s="165">
        <f>'[4]Relatório Empregados II'!$BN91</f>
        <v>0</v>
      </c>
      <c r="W90" s="204">
        <f>'[4]Relatório Empregados II'!$BP91</f>
        <v>0</v>
      </c>
      <c r="X90" s="140">
        <f>'[4]Relatório Empregados II'!$BR91:$BR91</f>
        <v>3158.96</v>
      </c>
      <c r="Y90" s="157">
        <f>'[4]Relatório Empregados II'!$BU91</f>
        <v>0</v>
      </c>
      <c r="Z90" s="167">
        <f>'[4]Relatório Empregados II'!$BW91:$BW91</f>
        <v>0</v>
      </c>
      <c r="AA90" s="168">
        <f>'[4]Relatório Empregados II'!$CA91:$CA91</f>
        <v>0</v>
      </c>
      <c r="AB90" s="168">
        <f>'[4]Relatório Empregados II'!$CD91:$CD91</f>
        <v>209</v>
      </c>
      <c r="AC90" s="168">
        <f>'[4]Relatório Empregados II'!$CG91:$CG91</f>
        <v>0</v>
      </c>
      <c r="AD90" s="168">
        <f>'[4]Relatório Empregados II'!$CJ91</f>
        <v>0</v>
      </c>
      <c r="AE90" s="168">
        <f>'[4]Relatório Empregados II'!$CL91</f>
        <v>0</v>
      </c>
      <c r="AF90" s="168">
        <f>'[4]Relatório Empregados II'!$CN91:$CN91</f>
        <v>0</v>
      </c>
      <c r="AG90" s="168">
        <f>'[4]Relatório Empregados II'!$CQ91</f>
        <v>0</v>
      </c>
      <c r="AH90" s="140">
        <f>'[4]Relatório Empregados II'!$CS91:$CS91</f>
        <v>296.93</v>
      </c>
      <c r="AI90" s="157">
        <f>'[4]Relatório Empregados II'!$CV91:$CV91</f>
        <v>0</v>
      </c>
      <c r="AJ90" s="140">
        <f>'[4]Relatório Empregados II'!$CY91:$CY91</f>
        <v>1055.8662400000001</v>
      </c>
      <c r="AK90" s="157">
        <f>'[4]Relatório Empregados II'!$DB91:$DB91</f>
        <v>1055.8662400000001</v>
      </c>
      <c r="AL90" s="140">
        <f>'[4]Relatório Empregados II'!$DE91:$DE91</f>
        <v>0</v>
      </c>
      <c r="AM90" s="140">
        <f>'[4]Relatório Empregados II'!$DH91</f>
        <v>0</v>
      </c>
      <c r="AN90" s="157">
        <f>'[4]Relatório Empregados II'!$DJ91</f>
        <v>1055.8662400000001</v>
      </c>
      <c r="AO90" s="140">
        <f>'[4]Relatório Empregados II'!$DL91</f>
        <v>0</v>
      </c>
      <c r="AP90" s="140">
        <f>'[4]Relatório Empregados II'!$DM$3:$DM91</f>
        <v>0</v>
      </c>
      <c r="AQ90" s="157"/>
      <c r="AR90" s="157"/>
      <c r="AS90" s="140">
        <f>'[4]Relatório Empregados II'!$DQ91:$DQ91</f>
        <v>0</v>
      </c>
      <c r="AT90" s="169">
        <f>'[4]Relatório Empregados II'!$DT91</f>
        <v>0</v>
      </c>
      <c r="AU90" s="167">
        <f>'[4]Relatório Empregados II'!$DV91</f>
        <v>0</v>
      </c>
      <c r="AV90" s="167">
        <f>'[4]Relatório Empregados II'!$DX91</f>
        <v>0</v>
      </c>
      <c r="AW90" s="156">
        <f>'[4]Relatório Empregados II'!$DZ91</f>
        <v>0</v>
      </c>
      <c r="AX90" s="156">
        <f>'[4]Relatório Empregados II'!$EB91</f>
        <v>0</v>
      </c>
      <c r="AY90" s="167" t="str">
        <f>'[4]Relatório Empregados II'!$ED91</f>
        <v>FARMACIA HOSPITALAR</v>
      </c>
      <c r="AZ90" s="156">
        <f>'[4]Relatório Empregados II'!$EH91</f>
        <v>0</v>
      </c>
      <c r="BA90" s="156">
        <f>'[4]Relatório Empregados II'!$EJ91</f>
        <v>0</v>
      </c>
    </row>
    <row r="91" spans="1:53">
      <c r="A91" s="170" t="str">
        <f>IFERROR(('[4]Relatório Empregados II'!$A92:$B92),"")</f>
        <v>31/07/2020</v>
      </c>
      <c r="B91" s="142" t="str">
        <f>'[4]Relatório Empregados II'!$D92:$D92</f>
        <v>12955134000900</v>
      </c>
      <c r="C91" s="158" t="str">
        <f>'[4]Relatório Empregados II'!$G92:$G92</f>
        <v>INSTITUTO DIVA ALVES DO BRASIL</v>
      </c>
      <c r="D91" s="161" t="str">
        <f>'[4]Relatório Empregados II'!$J92</f>
        <v>6033075</v>
      </c>
      <c r="E91" s="143" t="str">
        <f>'[4]Relatório Empregados II'!$L92:L92</f>
        <v>UPA 24H PARQUE LAFAIETE - DUQUE DE CAXIAS I</v>
      </c>
      <c r="F91" s="144" t="str">
        <f>'[4]Relatório Empregados II'!$P92:$P92</f>
        <v>0008/2020</v>
      </c>
      <c r="G91" s="173" cm="1">
        <f t="array" ref="G91">'[4]Relatório Empregados II'!$T92:T92</f>
        <v>2020</v>
      </c>
      <c r="H91" s="145" t="str">
        <f>'[4]Relatório Empregados II'!$W92</f>
        <v>07</v>
      </c>
      <c r="I91" s="146">
        <f>'[4]Relatório Empregados II'!$Y92:$Y92</f>
        <v>0</v>
      </c>
      <c r="J91" s="147">
        <f>'[4]Relatório Empregados II'!$AB92:$AB92</f>
        <v>0</v>
      </c>
      <c r="K91" s="162">
        <f>'[4]Relatório Empregados II'!$AE92:$AE92</f>
        <v>0</v>
      </c>
      <c r="L91" s="163" cm="1">
        <f t="array" ref="L91">'[4]Relatório Empregados II'!$AI92:$AI92</f>
        <v>514320</v>
      </c>
      <c r="M91" s="149">
        <f>'[4]Relatório Empregados II'!$AL92:$AL92</f>
        <v>0</v>
      </c>
      <c r="N91" s="150">
        <f>'[4]Relatório Empregados II'!$AP92</f>
        <v>0</v>
      </c>
      <c r="O91" s="163">
        <f>'[4]Relatório Empregados II'!$AR92</f>
        <v>0</v>
      </c>
      <c r="P91" s="151">
        <f>'[4]Relatório Empregados II'!$AT92:$AT92</f>
        <v>0</v>
      </c>
      <c r="Q91" s="152">
        <f>'[4]Relatório Empregados II'!$AX92:$AX92</f>
        <v>180</v>
      </c>
      <c r="R91" s="153">
        <f>'[4]Relatório Empregados II'!$BA92:$BA92</f>
        <v>0</v>
      </c>
      <c r="S91" s="154" t="str">
        <f>'[4]Relatório Empregados II'!$BE92:$BE92</f>
        <v/>
      </c>
      <c r="T91" s="154" t="str">
        <f>'[4]Relatório Empregados II'!$BH92:$BH92</f>
        <v>CLT</v>
      </c>
      <c r="U91" s="148">
        <f>'[4]Relatório Empregados II'!$BK92:$BK92</f>
        <v>0</v>
      </c>
      <c r="V91" s="165">
        <f>'[4]Relatório Empregados II'!$BN92</f>
        <v>0</v>
      </c>
      <c r="W91" s="204">
        <f>'[4]Relatório Empregados II'!$BP92</f>
        <v>0</v>
      </c>
      <c r="X91" s="140">
        <f>'[4]Relatório Empregados II'!$BR92:$BR92</f>
        <v>1238.1099999999999</v>
      </c>
      <c r="Y91" s="157">
        <f>'[4]Relatório Empregados II'!$BU92</f>
        <v>0</v>
      </c>
      <c r="Z91" s="167">
        <f>'[4]Relatório Empregados II'!$BW92:$BW92</f>
        <v>0</v>
      </c>
      <c r="AA91" s="168">
        <f>'[4]Relatório Empregados II'!$CA92:$CA92</f>
        <v>0</v>
      </c>
      <c r="AB91" s="168">
        <f>'[4]Relatório Empregados II'!$CD92:$CD92</f>
        <v>174.17</v>
      </c>
      <c r="AC91" s="168">
        <f>'[4]Relatório Empregados II'!$CG92:$CG92</f>
        <v>0</v>
      </c>
      <c r="AD91" s="168">
        <f>'[4]Relatório Empregados II'!$CJ92</f>
        <v>0</v>
      </c>
      <c r="AE91" s="168">
        <f>'[4]Relatório Empregados II'!$CL92</f>
        <v>0</v>
      </c>
      <c r="AF91" s="168">
        <f>'[4]Relatório Empregados II'!$CN92:$CN92</f>
        <v>0</v>
      </c>
      <c r="AG91" s="168">
        <f>'[4]Relatório Empregados II'!$CQ92</f>
        <v>0</v>
      </c>
      <c r="AH91" s="140">
        <f>'[4]Relatório Empregados II'!$CS92:$CS92</f>
        <v>115.76</v>
      </c>
      <c r="AI91" s="157">
        <f>'[4]Relatório Empregados II'!$CV92:$CV92</f>
        <v>0</v>
      </c>
      <c r="AJ91" s="140">
        <f>'[4]Relatório Empregados II'!$CY92:$CY92</f>
        <v>402.29658000000001</v>
      </c>
      <c r="AK91" s="157">
        <f>'[4]Relatório Empregados II'!$DB92:$DB92</f>
        <v>402.29658000000001</v>
      </c>
      <c r="AL91" s="140">
        <f>'[4]Relatório Empregados II'!$DE92:$DE92</f>
        <v>0</v>
      </c>
      <c r="AM91" s="140">
        <f>'[4]Relatório Empregados II'!$DH92</f>
        <v>0</v>
      </c>
      <c r="AN91" s="157">
        <f>'[4]Relatório Empregados II'!$DJ92</f>
        <v>402.29658000000001</v>
      </c>
      <c r="AO91" s="140">
        <f>'[4]Relatório Empregados II'!$DL92</f>
        <v>0</v>
      </c>
      <c r="AP91" s="140">
        <f>'[4]Relatório Empregados II'!$DM$3:$DM92</f>
        <v>0</v>
      </c>
      <c r="AQ91" s="157"/>
      <c r="AR91" s="157"/>
      <c r="AS91" s="140">
        <f>'[4]Relatório Empregados II'!$DQ92:$DQ92</f>
        <v>0</v>
      </c>
      <c r="AT91" s="169">
        <f>'[4]Relatório Empregados II'!$DT92</f>
        <v>0</v>
      </c>
      <c r="AU91" s="167">
        <f>'[4]Relatório Empregados II'!$DV92</f>
        <v>0</v>
      </c>
      <c r="AV91" s="167">
        <f>'[4]Relatório Empregados II'!$DX92</f>
        <v>0</v>
      </c>
      <c r="AW91" s="156">
        <f>'[4]Relatório Empregados II'!$DZ92</f>
        <v>0</v>
      </c>
      <c r="AX91" s="156">
        <f>'[4]Relatório Empregados II'!$EB92</f>
        <v>0</v>
      </c>
      <c r="AY91" s="167" t="str">
        <f>'[4]Relatório Empregados II'!$ED92</f>
        <v>ÁREAS COMUNS</v>
      </c>
      <c r="AZ91" s="156">
        <f>'[4]Relatório Empregados II'!$EH92</f>
        <v>0</v>
      </c>
      <c r="BA91" s="156">
        <f>'[4]Relatório Empregados II'!$EJ92</f>
        <v>0</v>
      </c>
    </row>
    <row r="92" spans="1:53">
      <c r="A92" s="170" t="str">
        <f>IFERROR(('[4]Relatório Empregados II'!$A93:$B93),"")</f>
        <v>31/07/2020</v>
      </c>
      <c r="B92" s="142" t="str">
        <f>'[4]Relatório Empregados II'!$D93:$D93</f>
        <v>12955134000900</v>
      </c>
      <c r="C92" s="158" t="str">
        <f>'[4]Relatório Empregados II'!$G93:$G93</f>
        <v>INSTITUTO DIVA ALVES DO BRASIL</v>
      </c>
      <c r="D92" s="161" t="str">
        <f>'[4]Relatório Empregados II'!$J93</f>
        <v>6033075</v>
      </c>
      <c r="E92" s="143" t="str">
        <f>'[4]Relatório Empregados II'!$L93:L93</f>
        <v>UPA 24H PARQUE LAFAIETE - DUQUE DE CAXIAS I</v>
      </c>
      <c r="F92" s="144" t="str">
        <f>'[4]Relatório Empregados II'!$P93:$P93</f>
        <v>0008/2020</v>
      </c>
      <c r="G92" s="173" cm="1">
        <f t="array" ref="G92">'[4]Relatório Empregados II'!$T93:T93</f>
        <v>2020</v>
      </c>
      <c r="H92" s="145" t="str">
        <f>'[4]Relatório Empregados II'!$W93</f>
        <v>07</v>
      </c>
      <c r="I92" s="146">
        <f>'[4]Relatório Empregados II'!$Y93:$Y93</f>
        <v>0</v>
      </c>
      <c r="J92" s="147">
        <f>'[4]Relatório Empregados II'!$AB93:$AB93</f>
        <v>0</v>
      </c>
      <c r="K92" s="162">
        <f>'[4]Relatório Empregados II'!$AE93:$AE93</f>
        <v>0</v>
      </c>
      <c r="L92" s="163" cm="1">
        <f t="array" ref="L92">'[4]Relatório Empregados II'!$AI93:$AI93</f>
        <v>322205</v>
      </c>
      <c r="M92" s="149">
        <f>'[4]Relatório Empregados II'!$AL93:$AL93</f>
        <v>0</v>
      </c>
      <c r="N92" s="150">
        <f>'[4]Relatório Empregados II'!$AP93</f>
        <v>0</v>
      </c>
      <c r="O92" s="163">
        <f>'[4]Relatório Empregados II'!$AR93</f>
        <v>0</v>
      </c>
      <c r="P92" s="151">
        <f>'[4]Relatório Empregados II'!$AT93:$AT93</f>
        <v>0</v>
      </c>
      <c r="Q92" s="152">
        <f>'[4]Relatório Empregados II'!$AX93:$AX93</f>
        <v>180</v>
      </c>
      <c r="R92" s="153">
        <f>'[4]Relatório Empregados II'!$BA93:$BA93</f>
        <v>0</v>
      </c>
      <c r="S92" s="154" t="str">
        <f>'[4]Relatório Empregados II'!$BE93:$BE93</f>
        <v/>
      </c>
      <c r="T92" s="154" t="str">
        <f>'[4]Relatório Empregados II'!$BH93:$BH93</f>
        <v>CLT</v>
      </c>
      <c r="U92" s="148">
        <f>'[4]Relatório Empregados II'!$BK93:$BK93</f>
        <v>0</v>
      </c>
      <c r="V92" s="165">
        <f>'[4]Relatório Empregados II'!$BN93</f>
        <v>0</v>
      </c>
      <c r="W92" s="204">
        <f>'[4]Relatório Empregados II'!$BP93</f>
        <v>0</v>
      </c>
      <c r="X92" s="140">
        <f>'[4]Relatório Empregados II'!$BR93:$BR93</f>
        <v>1665.93</v>
      </c>
      <c r="Y92" s="157">
        <f>'[4]Relatório Empregados II'!$BU93</f>
        <v>0</v>
      </c>
      <c r="Z92" s="167">
        <f>'[4]Relatório Empregados II'!$BW93:$BW93</f>
        <v>0</v>
      </c>
      <c r="AA92" s="168">
        <f>'[4]Relatório Empregados II'!$CA93:$CA93</f>
        <v>0</v>
      </c>
      <c r="AB92" s="168">
        <f>'[4]Relatório Empregados II'!$CD93:$CD93</f>
        <v>209</v>
      </c>
      <c r="AC92" s="168">
        <f>'[4]Relatório Empregados II'!$CG93:$CG93</f>
        <v>0</v>
      </c>
      <c r="AD92" s="168">
        <f>'[4]Relatório Empregados II'!$CJ93</f>
        <v>0</v>
      </c>
      <c r="AE92" s="168">
        <f>'[4]Relatório Empregados II'!$CL93</f>
        <v>0</v>
      </c>
      <c r="AF92" s="168">
        <f>'[4]Relatório Empregados II'!$CN93:$CN93</f>
        <v>0</v>
      </c>
      <c r="AG92" s="168">
        <f>'[4]Relatório Empregados II'!$CQ93</f>
        <v>0</v>
      </c>
      <c r="AH92" s="140">
        <f>'[4]Relatório Empregados II'!$CS93:$CS93</f>
        <v>165.3</v>
      </c>
      <c r="AI92" s="157">
        <f>'[4]Relatório Empregados II'!$CV93:$CV93</f>
        <v>0</v>
      </c>
      <c r="AJ92" s="140">
        <f>'[4]Relatório Empregados II'!$CY93:$CY93</f>
        <v>598.44503999999995</v>
      </c>
      <c r="AK92" s="157">
        <f>'[4]Relatório Empregados II'!$DB93:$DB93</f>
        <v>598.44503999999995</v>
      </c>
      <c r="AL92" s="140">
        <f>'[4]Relatório Empregados II'!$DE93:$DE93</f>
        <v>0</v>
      </c>
      <c r="AM92" s="140">
        <f>'[4]Relatório Empregados II'!$DH93</f>
        <v>0</v>
      </c>
      <c r="AN92" s="157">
        <f>'[4]Relatório Empregados II'!$DJ93</f>
        <v>598.44503999999995</v>
      </c>
      <c r="AO92" s="140">
        <f>'[4]Relatório Empregados II'!$DL93</f>
        <v>0</v>
      </c>
      <c r="AP92" s="140">
        <f>'[4]Relatório Empregados II'!$DM$3:$DM93</f>
        <v>0</v>
      </c>
      <c r="AQ92" s="157"/>
      <c r="AR92" s="157"/>
      <c r="AS92" s="140">
        <f>'[4]Relatório Empregados II'!$DQ93:$DQ93</f>
        <v>0</v>
      </c>
      <c r="AT92" s="169">
        <f>'[4]Relatório Empregados II'!$DT93</f>
        <v>0</v>
      </c>
      <c r="AU92" s="167">
        <f>'[4]Relatório Empregados II'!$DV93</f>
        <v>0</v>
      </c>
      <c r="AV92" s="167">
        <f>'[4]Relatório Empregados II'!$DX93</f>
        <v>0</v>
      </c>
      <c r="AW92" s="156">
        <f>'[4]Relatório Empregados II'!$DZ93</f>
        <v>0</v>
      </c>
      <c r="AX92" s="156">
        <f>'[4]Relatório Empregados II'!$EB93</f>
        <v>0</v>
      </c>
      <c r="AY92" s="167" t="str">
        <f>'[4]Relatório Empregados II'!$ED93</f>
        <v>SALA DE MEDICAÇAO</v>
      </c>
      <c r="AZ92" s="156">
        <f>'[4]Relatório Empregados II'!$EH93</f>
        <v>0</v>
      </c>
      <c r="BA92" s="156">
        <f>'[4]Relatório Empregados II'!$EJ93</f>
        <v>0</v>
      </c>
    </row>
    <row r="93" spans="1:53">
      <c r="A93" s="170" t="str">
        <f>IFERROR(('[4]Relatório Empregados II'!$A94:$B94),"")</f>
        <v>31/07/2020</v>
      </c>
      <c r="B93" s="142" t="str">
        <f>'[4]Relatório Empregados II'!$D94:$D94</f>
        <v>12955134000900</v>
      </c>
      <c r="C93" s="158" t="str">
        <f>'[4]Relatório Empregados II'!$G94:$G94</f>
        <v>INSTITUTO DIVA ALVES DO BRASIL</v>
      </c>
      <c r="D93" s="161" t="str">
        <f>'[4]Relatório Empregados II'!$J94</f>
        <v>6033075</v>
      </c>
      <c r="E93" s="143" t="str">
        <f>'[4]Relatório Empregados II'!$L94:L94</f>
        <v>UPA 24H PARQUE LAFAIETE - DUQUE DE CAXIAS I</v>
      </c>
      <c r="F93" s="144" t="str">
        <f>'[4]Relatório Empregados II'!$P94:$P94</f>
        <v>0008/2020</v>
      </c>
      <c r="G93" s="173" cm="1">
        <f t="array" ref="G93">'[4]Relatório Empregados II'!$T94:T94</f>
        <v>2020</v>
      </c>
      <c r="H93" s="145" t="str">
        <f>'[4]Relatório Empregados II'!$W94</f>
        <v>07</v>
      </c>
      <c r="I93" s="146">
        <f>'[4]Relatório Empregados II'!$Y94:$Y94</f>
        <v>0</v>
      </c>
      <c r="J93" s="147">
        <f>'[4]Relatório Empregados II'!$AB94:$AB94</f>
        <v>0</v>
      </c>
      <c r="K93" s="162">
        <f>'[4]Relatório Empregados II'!$AE94:$AE94</f>
        <v>0</v>
      </c>
      <c r="L93" s="163" cm="1">
        <f t="array" ref="L93">'[4]Relatório Empregados II'!$AI94:$AI94</f>
        <v>322205</v>
      </c>
      <c r="M93" s="149">
        <f>'[4]Relatório Empregados II'!$AL94:$AL94</f>
        <v>0</v>
      </c>
      <c r="N93" s="150">
        <f>'[4]Relatório Empregados II'!$AP94</f>
        <v>0</v>
      </c>
      <c r="O93" s="163">
        <f>'[4]Relatório Empregados II'!$AR94</f>
        <v>0</v>
      </c>
      <c r="P93" s="151">
        <f>'[4]Relatório Empregados II'!$AT94:$AT94</f>
        <v>0</v>
      </c>
      <c r="Q93" s="152">
        <f>'[4]Relatório Empregados II'!$AX94:$AX94</f>
        <v>180</v>
      </c>
      <c r="R93" s="153">
        <f>'[4]Relatório Empregados II'!$BA94:$BA94</f>
        <v>0</v>
      </c>
      <c r="S93" s="154" t="str">
        <f>'[4]Relatório Empregados II'!$BE94:$BE94</f>
        <v/>
      </c>
      <c r="T93" s="154" t="str">
        <f>'[4]Relatório Empregados II'!$BH94:$BH94</f>
        <v>CLT</v>
      </c>
      <c r="U93" s="148">
        <f>'[4]Relatório Empregados II'!$BK94:$BK94</f>
        <v>0</v>
      </c>
      <c r="V93" s="165">
        <f>'[4]Relatório Empregados II'!$BN94</f>
        <v>0</v>
      </c>
      <c r="W93" s="204">
        <f>'[4]Relatório Empregados II'!$BP94</f>
        <v>0</v>
      </c>
      <c r="X93" s="140">
        <f>'[4]Relatório Empregados II'!$BR94:$BR94</f>
        <v>1665.93</v>
      </c>
      <c r="Y93" s="157">
        <f>'[4]Relatório Empregados II'!$BU94</f>
        <v>0</v>
      </c>
      <c r="Z93" s="167">
        <f>'[4]Relatório Empregados II'!$BW94:$BW94</f>
        <v>0</v>
      </c>
      <c r="AA93" s="168">
        <f>'[4]Relatório Empregados II'!$CA94:$CA94</f>
        <v>0</v>
      </c>
      <c r="AB93" s="168">
        <f>'[4]Relatório Empregados II'!$CD94:$CD94</f>
        <v>209</v>
      </c>
      <c r="AC93" s="168">
        <f>'[4]Relatório Empregados II'!$CG94:$CG94</f>
        <v>0</v>
      </c>
      <c r="AD93" s="168">
        <f>'[4]Relatório Empregados II'!$CJ94</f>
        <v>0</v>
      </c>
      <c r="AE93" s="168">
        <f>'[4]Relatório Empregados II'!$CL94</f>
        <v>0</v>
      </c>
      <c r="AF93" s="168">
        <f>'[4]Relatório Empregados II'!$CN94:$CN94</f>
        <v>0</v>
      </c>
      <c r="AG93" s="168">
        <f>'[4]Relatório Empregados II'!$CQ94</f>
        <v>0</v>
      </c>
      <c r="AH93" s="140">
        <f>'[4]Relatório Empregados II'!$CS94:$CS94</f>
        <v>236.1</v>
      </c>
      <c r="AI93" s="157">
        <f>'[4]Relatório Empregados II'!$CV94:$CV94</f>
        <v>0</v>
      </c>
      <c r="AJ93" s="140">
        <f>'[4]Relatório Empregados II'!$CY94:$CY94</f>
        <v>844.47504000000004</v>
      </c>
      <c r="AK93" s="157">
        <f>'[4]Relatório Empregados II'!$DB94:$DB94</f>
        <v>844.47504000000004</v>
      </c>
      <c r="AL93" s="140">
        <f>'[4]Relatório Empregados II'!$DE94:$DE94</f>
        <v>0</v>
      </c>
      <c r="AM93" s="140">
        <f>'[4]Relatório Empregados II'!$DH94</f>
        <v>0</v>
      </c>
      <c r="AN93" s="157">
        <f>'[4]Relatório Empregados II'!$DJ94</f>
        <v>844.47504000000004</v>
      </c>
      <c r="AO93" s="140">
        <f>'[4]Relatório Empregados II'!$DL94</f>
        <v>0</v>
      </c>
      <c r="AP93" s="140">
        <f>'[4]Relatório Empregados II'!$DM$3:$DM94</f>
        <v>0</v>
      </c>
      <c r="AQ93" s="157"/>
      <c r="AR93" s="157"/>
      <c r="AS93" s="140">
        <f>'[4]Relatório Empregados II'!$DQ94:$DQ94</f>
        <v>0</v>
      </c>
      <c r="AT93" s="169">
        <f>'[4]Relatório Empregados II'!$DT94</f>
        <v>0</v>
      </c>
      <c r="AU93" s="167">
        <f>'[4]Relatório Empregados II'!$DV94</f>
        <v>0</v>
      </c>
      <c r="AV93" s="167">
        <f>'[4]Relatório Empregados II'!$DX94</f>
        <v>0</v>
      </c>
      <c r="AW93" s="156">
        <f>'[4]Relatório Empregados II'!$DZ94</f>
        <v>0</v>
      </c>
      <c r="AX93" s="156">
        <f>'[4]Relatório Empregados II'!$EB94</f>
        <v>0</v>
      </c>
      <c r="AY93" s="167" t="str">
        <f>'[4]Relatório Empregados II'!$ED94</f>
        <v>SALA DE URGENCIA</v>
      </c>
      <c r="AZ93" s="156">
        <f>'[4]Relatório Empregados II'!$EH94</f>
        <v>0</v>
      </c>
      <c r="BA93" s="156">
        <f>'[4]Relatório Empregados II'!$EJ94</f>
        <v>0</v>
      </c>
    </row>
    <row r="94" spans="1:53">
      <c r="A94" s="170" t="str">
        <f>IFERROR(('[4]Relatório Empregados II'!$A95:$B95),"")</f>
        <v>31/07/2020</v>
      </c>
      <c r="B94" s="142" t="str">
        <f>'[4]Relatório Empregados II'!$D95:$D95</f>
        <v>12955134000900</v>
      </c>
      <c r="C94" s="158" t="str">
        <f>'[4]Relatório Empregados II'!$G95:$G95</f>
        <v>INSTITUTO DIVA ALVES DO BRASIL</v>
      </c>
      <c r="D94" s="161" t="str">
        <f>'[4]Relatório Empregados II'!$J95</f>
        <v>6033075</v>
      </c>
      <c r="E94" s="143" t="str">
        <f>'[4]Relatório Empregados II'!$L95:L95</f>
        <v>UPA 24H PARQUE LAFAIETE - DUQUE DE CAXIAS I</v>
      </c>
      <c r="F94" s="144" t="str">
        <f>'[4]Relatório Empregados II'!$P95:$P95</f>
        <v>0008/2020</v>
      </c>
      <c r="G94" s="173" cm="1">
        <f t="array" ref="G94">'[4]Relatório Empregados II'!$T95:T95</f>
        <v>2020</v>
      </c>
      <c r="H94" s="145" t="str">
        <f>'[4]Relatório Empregados II'!$W95</f>
        <v>07</v>
      </c>
      <c r="I94" s="146">
        <f>'[4]Relatório Empregados II'!$Y95:$Y95</f>
        <v>0</v>
      </c>
      <c r="J94" s="147">
        <f>'[4]Relatório Empregados II'!$AB95:$AB95</f>
        <v>0</v>
      </c>
      <c r="K94" s="162">
        <f>'[4]Relatório Empregados II'!$AE95:$AE95</f>
        <v>0</v>
      </c>
      <c r="L94" s="163" cm="1">
        <f t="array" ref="L94">'[4]Relatório Empregados II'!$AI95:$AI95</f>
        <v>223505</v>
      </c>
      <c r="M94" s="149">
        <f>'[4]Relatório Empregados II'!$AL95:$AL95</f>
        <v>0</v>
      </c>
      <c r="N94" s="150">
        <f>'[4]Relatório Empregados II'!$AP95</f>
        <v>0</v>
      </c>
      <c r="O94" s="163">
        <f>'[4]Relatório Empregados II'!$AR95</f>
        <v>0</v>
      </c>
      <c r="P94" s="151">
        <f>'[4]Relatório Empregados II'!$AT95:$AT95</f>
        <v>0</v>
      </c>
      <c r="Q94" s="152">
        <f>'[4]Relatório Empregados II'!$AX95:$AX95</f>
        <v>180</v>
      </c>
      <c r="R94" s="153">
        <f>'[4]Relatório Empregados II'!$BA95:$BA95</f>
        <v>0</v>
      </c>
      <c r="S94" s="154" t="str">
        <f>'[4]Relatório Empregados II'!$BE95:$BE95</f>
        <v/>
      </c>
      <c r="T94" s="154" t="str">
        <f>'[4]Relatório Empregados II'!$BH95:$BH95</f>
        <v>CLT</v>
      </c>
      <c r="U94" s="148">
        <f>'[4]Relatório Empregados II'!$BK95:$BK95</f>
        <v>0</v>
      </c>
      <c r="V94" s="165">
        <f>'[4]Relatório Empregados II'!$BN95</f>
        <v>0</v>
      </c>
      <c r="W94" s="204">
        <f>'[4]Relatório Empregados II'!$BP95</f>
        <v>0</v>
      </c>
      <c r="X94" s="140">
        <f>'[4]Relatório Empregados II'!$BR95:$BR95</f>
        <v>3158.96</v>
      </c>
      <c r="Y94" s="157">
        <f>'[4]Relatório Empregados II'!$BU95</f>
        <v>0</v>
      </c>
      <c r="Z94" s="167">
        <f>'[4]Relatório Empregados II'!$BW95:$BW95</f>
        <v>0</v>
      </c>
      <c r="AA94" s="168">
        <f>'[4]Relatório Empregados II'!$CA95:$CA95</f>
        <v>0</v>
      </c>
      <c r="AB94" s="168">
        <f>'[4]Relatório Empregados II'!$CD95:$CD95</f>
        <v>209</v>
      </c>
      <c r="AC94" s="168">
        <f>'[4]Relatório Empregados II'!$CG95:$CG95</f>
        <v>0</v>
      </c>
      <c r="AD94" s="168">
        <f>'[4]Relatório Empregados II'!$CJ95</f>
        <v>0</v>
      </c>
      <c r="AE94" s="168">
        <f>'[4]Relatório Empregados II'!$CL95</f>
        <v>0</v>
      </c>
      <c r="AF94" s="168">
        <f>'[4]Relatório Empregados II'!$CN95:$CN95</f>
        <v>0</v>
      </c>
      <c r="AG94" s="168">
        <f>'[4]Relatório Empregados II'!$CQ95</f>
        <v>0</v>
      </c>
      <c r="AH94" s="140">
        <f>'[4]Relatório Empregados II'!$CS95:$CS95</f>
        <v>468.79</v>
      </c>
      <c r="AI94" s="157">
        <f>'[4]Relatório Empregados II'!$CV95:$CV95</f>
        <v>0</v>
      </c>
      <c r="AJ94" s="140">
        <f>'[4]Relatório Empregados II'!$CY95:$CY95</f>
        <v>1629.0744400000001</v>
      </c>
      <c r="AK94" s="157">
        <f>'[4]Relatório Empregados II'!$DB95:$DB95</f>
        <v>1629.0744400000001</v>
      </c>
      <c r="AL94" s="140">
        <f>'[4]Relatório Empregados II'!$DE95:$DE95</f>
        <v>0</v>
      </c>
      <c r="AM94" s="140">
        <f>'[4]Relatório Empregados II'!$DH95</f>
        <v>0</v>
      </c>
      <c r="AN94" s="157">
        <f>'[4]Relatório Empregados II'!$DJ95</f>
        <v>1629.0744400000001</v>
      </c>
      <c r="AO94" s="140">
        <f>'[4]Relatório Empregados II'!$DL95</f>
        <v>0</v>
      </c>
      <c r="AP94" s="140">
        <f>'[4]Relatório Empregados II'!$DM$3:$DM95</f>
        <v>0</v>
      </c>
      <c r="AQ94" s="157"/>
      <c r="AR94" s="157"/>
      <c r="AS94" s="140">
        <f>'[4]Relatório Empregados II'!$DQ95:$DQ95</f>
        <v>0</v>
      </c>
      <c r="AT94" s="169">
        <f>'[4]Relatório Empregados II'!$DT95</f>
        <v>0</v>
      </c>
      <c r="AU94" s="167">
        <f>'[4]Relatório Empregados II'!$DV95</f>
        <v>0</v>
      </c>
      <c r="AV94" s="167">
        <f>'[4]Relatório Empregados II'!$DX95</f>
        <v>0</v>
      </c>
      <c r="AW94" s="156">
        <f>'[4]Relatório Empregados II'!$DZ95</f>
        <v>0</v>
      </c>
      <c r="AX94" s="156">
        <f>'[4]Relatório Empregados II'!$EB95</f>
        <v>0</v>
      </c>
      <c r="AY94" s="167" t="str">
        <f>'[4]Relatório Empregados II'!$ED95</f>
        <v>CLASSIFICAÇÃO DE RISCO</v>
      </c>
      <c r="AZ94" s="156">
        <f>'[4]Relatório Empregados II'!$EH95</f>
        <v>0</v>
      </c>
      <c r="BA94" s="156">
        <f>'[4]Relatório Empregados II'!$EJ95</f>
        <v>0</v>
      </c>
    </row>
    <row r="95" spans="1:53">
      <c r="A95" s="170" t="str">
        <f>IFERROR(('[4]Relatório Empregados II'!$A96:$B96),"")</f>
        <v>31/07/2020</v>
      </c>
      <c r="B95" s="142" t="str">
        <f>'[4]Relatório Empregados II'!$D96:$D96</f>
        <v>12955134000900</v>
      </c>
      <c r="C95" s="158" t="str">
        <f>'[4]Relatório Empregados II'!$G96:$G96</f>
        <v>INSTITUTO DIVA ALVES DO BRASIL</v>
      </c>
      <c r="D95" s="161" t="str">
        <f>'[4]Relatório Empregados II'!$J96</f>
        <v>6033075</v>
      </c>
      <c r="E95" s="143" t="str">
        <f>'[4]Relatório Empregados II'!$L96:L96</f>
        <v>UPA 24H PARQUE LAFAIETE - DUQUE DE CAXIAS I</v>
      </c>
      <c r="F95" s="144" t="str">
        <f>'[4]Relatório Empregados II'!$P96:$P96</f>
        <v>0008/2020</v>
      </c>
      <c r="G95" s="173" cm="1">
        <f t="array" ref="G95">'[4]Relatório Empregados II'!$T96:T96</f>
        <v>2020</v>
      </c>
      <c r="H95" s="145" t="str">
        <f>'[4]Relatório Empregados II'!$W96</f>
        <v>07</v>
      </c>
      <c r="I95" s="146">
        <f>'[4]Relatório Empregados II'!$Y96:$Y96</f>
        <v>0</v>
      </c>
      <c r="J95" s="147">
        <f>'[4]Relatório Empregados II'!$AB96:$AB96</f>
        <v>0</v>
      </c>
      <c r="K95" s="162">
        <f>'[4]Relatório Empregados II'!$AE96:$AE96</f>
        <v>0</v>
      </c>
      <c r="L95" s="163" cm="1">
        <f t="array" ref="L95">'[4]Relatório Empregados II'!$AI96:$AI96</f>
        <v>223505</v>
      </c>
      <c r="M95" s="149">
        <f>'[4]Relatório Empregados II'!$AL96:$AL96</f>
        <v>0</v>
      </c>
      <c r="N95" s="150">
        <f>'[4]Relatório Empregados II'!$AP96</f>
        <v>0</v>
      </c>
      <c r="O95" s="163">
        <f>'[4]Relatório Empregados II'!$AR96</f>
        <v>0</v>
      </c>
      <c r="P95" s="151">
        <f>'[4]Relatório Empregados II'!$AT96:$AT96</f>
        <v>0</v>
      </c>
      <c r="Q95" s="152">
        <f>'[4]Relatório Empregados II'!$AX96:$AX96</f>
        <v>180</v>
      </c>
      <c r="R95" s="153">
        <f>'[4]Relatório Empregados II'!$BA96:$BA96</f>
        <v>0</v>
      </c>
      <c r="S95" s="154" t="str">
        <f>'[4]Relatório Empregados II'!$BE96:$BE96</f>
        <v/>
      </c>
      <c r="T95" s="154" t="str">
        <f>'[4]Relatório Empregados II'!$BH96:$BH96</f>
        <v>CLT</v>
      </c>
      <c r="U95" s="148">
        <f>'[4]Relatório Empregados II'!$BK96:$BK96</f>
        <v>0</v>
      </c>
      <c r="V95" s="165">
        <f>'[4]Relatório Empregados II'!$BN96</f>
        <v>0</v>
      </c>
      <c r="W95" s="204">
        <f>'[4]Relatório Empregados II'!$BP96</f>
        <v>0</v>
      </c>
      <c r="X95" s="140">
        <f>'[4]Relatório Empregados II'!$BR96:$BR96</f>
        <v>3158.96</v>
      </c>
      <c r="Y95" s="157">
        <f>'[4]Relatório Empregados II'!$BU96</f>
        <v>0</v>
      </c>
      <c r="Z95" s="167">
        <f>'[4]Relatório Empregados II'!$BW96:$BW96</f>
        <v>0</v>
      </c>
      <c r="AA95" s="168">
        <f>'[4]Relatório Empregados II'!$CA96:$CA96</f>
        <v>0</v>
      </c>
      <c r="AB95" s="168">
        <f>'[4]Relatório Empregados II'!$CD96:$CD96</f>
        <v>209</v>
      </c>
      <c r="AC95" s="168">
        <f>'[4]Relatório Empregados II'!$CG96:$CG96</f>
        <v>0</v>
      </c>
      <c r="AD95" s="168">
        <f>'[4]Relatório Empregados II'!$CJ96</f>
        <v>0</v>
      </c>
      <c r="AE95" s="168">
        <f>'[4]Relatório Empregados II'!$CL96</f>
        <v>0</v>
      </c>
      <c r="AF95" s="168">
        <f>'[4]Relatório Empregados II'!$CN96:$CN96</f>
        <v>0</v>
      </c>
      <c r="AG95" s="168">
        <f>'[4]Relatório Empregados II'!$CQ96</f>
        <v>0</v>
      </c>
      <c r="AH95" s="140">
        <f>'[4]Relatório Empregados II'!$CS96:$CS96</f>
        <v>461.92</v>
      </c>
      <c r="AI95" s="157">
        <f>'[4]Relatório Empregados II'!$CV96:$CV96</f>
        <v>0</v>
      </c>
      <c r="AJ95" s="140">
        <f>'[4]Relatório Empregados II'!$CY96:$CY96</f>
        <v>1629.1995400000001</v>
      </c>
      <c r="AK95" s="157">
        <f>'[4]Relatório Empregados II'!$DB96:$DB96</f>
        <v>1629.1995400000001</v>
      </c>
      <c r="AL95" s="140">
        <f>'[4]Relatório Empregados II'!$DE96:$DE96</f>
        <v>0</v>
      </c>
      <c r="AM95" s="140">
        <f>'[4]Relatório Empregados II'!$DH96</f>
        <v>0</v>
      </c>
      <c r="AN95" s="157">
        <f>'[4]Relatório Empregados II'!$DJ96</f>
        <v>1629.1995400000001</v>
      </c>
      <c r="AO95" s="140">
        <f>'[4]Relatório Empregados II'!$DL96</f>
        <v>0</v>
      </c>
      <c r="AP95" s="140">
        <f>'[4]Relatório Empregados II'!$DM$3:$DM96</f>
        <v>0</v>
      </c>
      <c r="AQ95" s="157"/>
      <c r="AR95" s="157"/>
      <c r="AS95" s="140">
        <f>'[4]Relatório Empregados II'!$DQ96:$DQ96</f>
        <v>0</v>
      </c>
      <c r="AT95" s="169">
        <f>'[4]Relatório Empregados II'!$DT96</f>
        <v>0</v>
      </c>
      <c r="AU95" s="167">
        <f>'[4]Relatório Empregados II'!$DV96</f>
        <v>0</v>
      </c>
      <c r="AV95" s="167">
        <f>'[4]Relatório Empregados II'!$DX96</f>
        <v>0</v>
      </c>
      <c r="AW95" s="156">
        <f>'[4]Relatório Empregados II'!$DZ96</f>
        <v>0</v>
      </c>
      <c r="AX95" s="156">
        <f>'[4]Relatório Empregados II'!$EB96</f>
        <v>0</v>
      </c>
      <c r="AY95" s="167" t="str">
        <f>'[4]Relatório Empregados II'!$ED96</f>
        <v>CLASSIFICAÇÃO DE RISCO</v>
      </c>
      <c r="AZ95" s="156">
        <f>'[4]Relatório Empregados II'!$EH96</f>
        <v>0</v>
      </c>
      <c r="BA95" s="156">
        <f>'[4]Relatório Empregados II'!$EJ96</f>
        <v>0</v>
      </c>
    </row>
    <row r="96" spans="1:53">
      <c r="A96" s="170" t="str">
        <f>IFERROR(('[4]Relatório Empregados II'!$A97:$B97),"")</f>
        <v>31/07/2020</v>
      </c>
      <c r="B96" s="142" t="str">
        <f>'[4]Relatório Empregados II'!$D97:$D97</f>
        <v>12955134000900</v>
      </c>
      <c r="C96" s="158" t="str">
        <f>'[4]Relatório Empregados II'!$G97:$G97</f>
        <v>INSTITUTO DIVA ALVES DO BRASIL</v>
      </c>
      <c r="D96" s="161" t="str">
        <f>'[4]Relatório Empregados II'!$J97</f>
        <v>6033075</v>
      </c>
      <c r="E96" s="143" t="str">
        <f>'[4]Relatório Empregados II'!$L97:L97</f>
        <v>UPA 24H PARQUE LAFAIETE - DUQUE DE CAXIAS I</v>
      </c>
      <c r="F96" s="144" t="str">
        <f>'[4]Relatório Empregados II'!$P97:$P97</f>
        <v>0008/2020</v>
      </c>
      <c r="G96" s="173" cm="1">
        <f t="array" ref="G96">'[4]Relatório Empregados II'!$T97:T97</f>
        <v>2020</v>
      </c>
      <c r="H96" s="145" t="str">
        <f>'[4]Relatório Empregados II'!$W97</f>
        <v>07</v>
      </c>
      <c r="I96" s="146">
        <f>'[4]Relatório Empregados II'!$Y97:$Y97</f>
        <v>0</v>
      </c>
      <c r="J96" s="147">
        <f>'[4]Relatório Empregados II'!$AB97:$AB97</f>
        <v>0</v>
      </c>
      <c r="K96" s="162">
        <f>'[4]Relatório Empregados II'!$AE97:$AE97</f>
        <v>0</v>
      </c>
      <c r="L96" s="163" cm="1">
        <f t="array" ref="L96">'[4]Relatório Empregados II'!$AI97:$AI97</f>
        <v>223505</v>
      </c>
      <c r="M96" s="149">
        <f>'[4]Relatório Empregados II'!$AL97:$AL97</f>
        <v>0</v>
      </c>
      <c r="N96" s="150">
        <f>'[4]Relatório Empregados II'!$AP97</f>
        <v>0</v>
      </c>
      <c r="O96" s="163">
        <f>'[4]Relatório Empregados II'!$AR97</f>
        <v>0</v>
      </c>
      <c r="P96" s="151">
        <f>'[4]Relatório Empregados II'!$AT97:$AT97</f>
        <v>0</v>
      </c>
      <c r="Q96" s="152">
        <f>'[4]Relatório Empregados II'!$AX97:$AX97</f>
        <v>180</v>
      </c>
      <c r="R96" s="153">
        <f>'[4]Relatório Empregados II'!$BA97:$BA97</f>
        <v>0</v>
      </c>
      <c r="S96" s="154" t="str">
        <f>'[4]Relatório Empregados II'!$BE97:$BE97</f>
        <v/>
      </c>
      <c r="T96" s="154" t="str">
        <f>'[4]Relatório Empregados II'!$BH97:$BH97</f>
        <v>CLT</v>
      </c>
      <c r="U96" s="148">
        <f>'[4]Relatório Empregados II'!$BK97:$BK97</f>
        <v>0</v>
      </c>
      <c r="V96" s="165">
        <f>'[4]Relatório Empregados II'!$BN97</f>
        <v>0</v>
      </c>
      <c r="W96" s="204">
        <f>'[4]Relatório Empregados II'!$BP97</f>
        <v>0</v>
      </c>
      <c r="X96" s="140">
        <f>'[4]Relatório Empregados II'!$BR97:$BR97</f>
        <v>3158.96</v>
      </c>
      <c r="Y96" s="157">
        <f>'[4]Relatório Empregados II'!$BU97</f>
        <v>0</v>
      </c>
      <c r="Z96" s="167">
        <f>'[4]Relatório Empregados II'!$BW97:$BW97</f>
        <v>0</v>
      </c>
      <c r="AA96" s="168">
        <f>'[4]Relatório Empregados II'!$CA97:$CA97</f>
        <v>0</v>
      </c>
      <c r="AB96" s="168">
        <f>'[4]Relatório Empregados II'!$CD97:$CD97</f>
        <v>209</v>
      </c>
      <c r="AC96" s="168">
        <f>'[4]Relatório Empregados II'!$CG97:$CG97</f>
        <v>0</v>
      </c>
      <c r="AD96" s="168">
        <f>'[4]Relatório Empregados II'!$CJ97</f>
        <v>0</v>
      </c>
      <c r="AE96" s="168">
        <f>'[4]Relatório Empregados II'!$CL97</f>
        <v>0</v>
      </c>
      <c r="AF96" s="168">
        <f>'[4]Relatório Empregados II'!$CN97:$CN97</f>
        <v>0</v>
      </c>
      <c r="AG96" s="168">
        <f>'[4]Relatório Empregados II'!$CQ97</f>
        <v>0</v>
      </c>
      <c r="AH96" s="140">
        <f>'[4]Relatório Empregados II'!$CS97:$CS97</f>
        <v>331.3</v>
      </c>
      <c r="AI96" s="157">
        <f>'[4]Relatório Empregados II'!$CV97:$CV97</f>
        <v>0</v>
      </c>
      <c r="AJ96" s="140">
        <f>'[4]Relatório Empregados II'!$CY97:$CY97</f>
        <v>1175.31728</v>
      </c>
      <c r="AK96" s="157">
        <f>'[4]Relatório Empregados II'!$DB97:$DB97</f>
        <v>1175.31728</v>
      </c>
      <c r="AL96" s="140">
        <f>'[4]Relatório Empregados II'!$DE97:$DE97</f>
        <v>0</v>
      </c>
      <c r="AM96" s="140">
        <f>'[4]Relatório Empregados II'!$DH97</f>
        <v>0</v>
      </c>
      <c r="AN96" s="157">
        <f>'[4]Relatório Empregados II'!$DJ97</f>
        <v>1175.31728</v>
      </c>
      <c r="AO96" s="140">
        <f>'[4]Relatório Empregados II'!$DL97</f>
        <v>0</v>
      </c>
      <c r="AP96" s="140">
        <f>'[4]Relatório Empregados II'!$DM$3:$DM97</f>
        <v>0</v>
      </c>
      <c r="AQ96" s="157"/>
      <c r="AR96" s="157"/>
      <c r="AS96" s="140">
        <f>'[4]Relatório Empregados II'!$DQ97:$DQ97</f>
        <v>0</v>
      </c>
      <c r="AT96" s="169">
        <f>'[4]Relatório Empregados II'!$DT97</f>
        <v>0</v>
      </c>
      <c r="AU96" s="167">
        <f>'[4]Relatório Empregados II'!$DV97</f>
        <v>0</v>
      </c>
      <c r="AV96" s="167">
        <f>'[4]Relatório Empregados II'!$DX97</f>
        <v>0</v>
      </c>
      <c r="AW96" s="156">
        <f>'[4]Relatório Empregados II'!$DZ97</f>
        <v>0</v>
      </c>
      <c r="AX96" s="156">
        <f>'[4]Relatório Empregados II'!$EB97</f>
        <v>0</v>
      </c>
      <c r="AY96" s="167" t="str">
        <f>'[4]Relatório Empregados II'!$ED97</f>
        <v>ACOLHIMENTO</v>
      </c>
      <c r="AZ96" s="156">
        <f>'[4]Relatório Empregados II'!$EH97</f>
        <v>0</v>
      </c>
      <c r="BA96" s="156">
        <f>'[4]Relatório Empregados II'!$EJ97</f>
        <v>0</v>
      </c>
    </row>
    <row r="97" spans="1:53">
      <c r="A97" s="170" t="str">
        <f>IFERROR(('[4]Relatório Empregados II'!$A98:$B98),"")</f>
        <v>31/07/2020</v>
      </c>
      <c r="B97" s="142" t="str">
        <f>'[4]Relatório Empregados II'!$D98:$D98</f>
        <v>12955134000900</v>
      </c>
      <c r="C97" s="158" t="str">
        <f>'[4]Relatório Empregados II'!$G98:$G98</f>
        <v>INSTITUTO DIVA ALVES DO BRASIL</v>
      </c>
      <c r="D97" s="161" t="str">
        <f>'[4]Relatório Empregados II'!$J98</f>
        <v>6033075</v>
      </c>
      <c r="E97" s="143" t="str">
        <f>'[4]Relatório Empregados II'!$L98:L98</f>
        <v>UPA 24H PARQUE LAFAIETE - DUQUE DE CAXIAS I</v>
      </c>
      <c r="F97" s="144" t="str">
        <f>'[4]Relatório Empregados II'!$P98:$P98</f>
        <v>0008/2020</v>
      </c>
      <c r="G97" s="173" cm="1">
        <f t="array" ref="G97">'[4]Relatório Empregados II'!$T98:T98</f>
        <v>2020</v>
      </c>
      <c r="H97" s="145" t="str">
        <f>'[4]Relatório Empregados II'!$W98</f>
        <v>07</v>
      </c>
      <c r="I97" s="146">
        <f>'[4]Relatório Empregados II'!$Y98:$Y98</f>
        <v>0</v>
      </c>
      <c r="J97" s="147">
        <f>'[4]Relatório Empregados II'!$AB98:$AB98</f>
        <v>0</v>
      </c>
      <c r="K97" s="162">
        <f>'[4]Relatório Empregados II'!$AE98:$AE98</f>
        <v>0</v>
      </c>
      <c r="L97" s="163" cm="1">
        <f t="array" ref="L97">'[4]Relatório Empregados II'!$AI98:$AI98</f>
        <v>322205</v>
      </c>
      <c r="M97" s="149">
        <f>'[4]Relatório Empregados II'!$AL98:$AL98</f>
        <v>0</v>
      </c>
      <c r="N97" s="150">
        <f>'[4]Relatório Empregados II'!$AP98</f>
        <v>0</v>
      </c>
      <c r="O97" s="163">
        <f>'[4]Relatório Empregados II'!$AR98</f>
        <v>0</v>
      </c>
      <c r="P97" s="151">
        <f>'[4]Relatório Empregados II'!$AT98:$AT98</f>
        <v>0</v>
      </c>
      <c r="Q97" s="152">
        <f>'[4]Relatório Empregados II'!$AX98:$AX98</f>
        <v>180</v>
      </c>
      <c r="R97" s="153">
        <f>'[4]Relatório Empregados II'!$BA98:$BA98</f>
        <v>0</v>
      </c>
      <c r="S97" s="154" t="str">
        <f>'[4]Relatório Empregados II'!$BE98:$BE98</f>
        <v/>
      </c>
      <c r="T97" s="154" t="str">
        <f>'[4]Relatório Empregados II'!$BH98:$BH98</f>
        <v>CLT</v>
      </c>
      <c r="U97" s="148">
        <f>'[4]Relatório Empregados II'!$BK98:$BK98</f>
        <v>0</v>
      </c>
      <c r="V97" s="165">
        <f>'[4]Relatório Empregados II'!$BN98</f>
        <v>0</v>
      </c>
      <c r="W97" s="204">
        <f>'[4]Relatório Empregados II'!$BP98</f>
        <v>0</v>
      </c>
      <c r="X97" s="140">
        <f>'[4]Relatório Empregados II'!$BR98:$BR98</f>
        <v>1665.93</v>
      </c>
      <c r="Y97" s="157">
        <f>'[4]Relatório Empregados II'!$BU98</f>
        <v>0</v>
      </c>
      <c r="Z97" s="167">
        <f>'[4]Relatório Empregados II'!$BW98:$BW98</f>
        <v>0</v>
      </c>
      <c r="AA97" s="168">
        <f>'[4]Relatório Empregados II'!$CA98:$CA98</f>
        <v>0</v>
      </c>
      <c r="AB97" s="168">
        <f>'[4]Relatório Empregados II'!$CD98:$CD98</f>
        <v>209</v>
      </c>
      <c r="AC97" s="168">
        <f>'[4]Relatório Empregados II'!$CG98:$CG98</f>
        <v>0</v>
      </c>
      <c r="AD97" s="168">
        <f>'[4]Relatório Empregados II'!$CJ98</f>
        <v>0</v>
      </c>
      <c r="AE97" s="168">
        <f>'[4]Relatório Empregados II'!$CL98</f>
        <v>0</v>
      </c>
      <c r="AF97" s="168">
        <f>'[4]Relatório Empregados II'!$CN98:$CN98</f>
        <v>0</v>
      </c>
      <c r="AG97" s="168">
        <f>'[4]Relatório Empregados II'!$CQ98</f>
        <v>0</v>
      </c>
      <c r="AH97" s="140">
        <f>'[4]Relatório Empregados II'!$CS98:$CS98</f>
        <v>163.38</v>
      </c>
      <c r="AI97" s="157">
        <f>'[4]Relatório Empregados II'!$CV98:$CV98</f>
        <v>0</v>
      </c>
      <c r="AJ97" s="140">
        <f>'[4]Relatório Empregados II'!$CY98:$CY98</f>
        <v>567.77607999999998</v>
      </c>
      <c r="AK97" s="157">
        <f>'[4]Relatório Empregados II'!$DB98:$DB98</f>
        <v>567.77607999999998</v>
      </c>
      <c r="AL97" s="140">
        <f>'[4]Relatório Empregados II'!$DE98:$DE98</f>
        <v>0</v>
      </c>
      <c r="AM97" s="140">
        <f>'[4]Relatório Empregados II'!$DH98</f>
        <v>0</v>
      </c>
      <c r="AN97" s="157">
        <f>'[4]Relatório Empregados II'!$DJ98</f>
        <v>567.77607999999998</v>
      </c>
      <c r="AO97" s="140">
        <f>'[4]Relatório Empregados II'!$DL98</f>
        <v>0</v>
      </c>
      <c r="AP97" s="140">
        <f>'[4]Relatório Empregados II'!$DM$3:$DM98</f>
        <v>0</v>
      </c>
      <c r="AQ97" s="157"/>
      <c r="AR97" s="157"/>
      <c r="AS97" s="140">
        <f>'[4]Relatório Empregados II'!$DQ98:$DQ98</f>
        <v>0</v>
      </c>
      <c r="AT97" s="169">
        <f>'[4]Relatório Empregados II'!$DT98</f>
        <v>0</v>
      </c>
      <c r="AU97" s="167">
        <f>'[4]Relatório Empregados II'!$DV98</f>
        <v>0</v>
      </c>
      <c r="AV97" s="167">
        <f>'[4]Relatório Empregados II'!$DX98</f>
        <v>0</v>
      </c>
      <c r="AW97" s="156">
        <f>'[4]Relatório Empregados II'!$DZ98</f>
        <v>0</v>
      </c>
      <c r="AX97" s="156">
        <f>'[4]Relatório Empregados II'!$EB98</f>
        <v>0</v>
      </c>
      <c r="AY97" s="167" t="str">
        <f>'[4]Relatório Empregados II'!$ED98</f>
        <v>ACOLHIMENTO</v>
      </c>
      <c r="AZ97" s="156">
        <f>'[4]Relatório Empregados II'!$EH98</f>
        <v>0</v>
      </c>
      <c r="BA97" s="156">
        <f>'[4]Relatório Empregados II'!$EJ98</f>
        <v>0</v>
      </c>
    </row>
    <row r="98" spans="1:53">
      <c r="A98" s="170" t="str">
        <f>IFERROR(('[4]Relatório Empregados II'!$A99:$B99),"")</f>
        <v>31/07/2020</v>
      </c>
      <c r="B98" s="142" t="str">
        <f>'[4]Relatório Empregados II'!$D99:$D99</f>
        <v>12955134000900</v>
      </c>
      <c r="C98" s="158" t="str">
        <f>'[4]Relatório Empregados II'!$G99:$G99</f>
        <v>INSTITUTO DIVA ALVES DO BRASIL</v>
      </c>
      <c r="D98" s="161" t="str">
        <f>'[4]Relatório Empregados II'!$J99</f>
        <v>6033075</v>
      </c>
      <c r="E98" s="143" t="str">
        <f>'[4]Relatório Empregados II'!$L99:L99</f>
        <v>UPA 24H PARQUE LAFAIETE - DUQUE DE CAXIAS I</v>
      </c>
      <c r="F98" s="144" t="str">
        <f>'[4]Relatório Empregados II'!$P99:$P99</f>
        <v>0008/2020</v>
      </c>
      <c r="G98" s="173" cm="1">
        <f t="array" ref="G98">'[4]Relatório Empregados II'!$T99:T99</f>
        <v>2020</v>
      </c>
      <c r="H98" s="145" t="str">
        <f>'[4]Relatório Empregados II'!$W99</f>
        <v>07</v>
      </c>
      <c r="I98" s="146">
        <f>'[4]Relatório Empregados II'!$Y99:$Y99</f>
        <v>0</v>
      </c>
      <c r="J98" s="147">
        <f>'[4]Relatório Empregados II'!$AB99:$AB99</f>
        <v>0</v>
      </c>
      <c r="K98" s="162">
        <f>'[4]Relatório Empregados II'!$AE99:$AE99</f>
        <v>0</v>
      </c>
      <c r="L98" s="163" cm="1">
        <f t="array" ref="L98">'[4]Relatório Empregados II'!$AI99:$AI99</f>
        <v>517410</v>
      </c>
      <c r="M98" s="149">
        <f>'[4]Relatório Empregados II'!$AL99:$AL99</f>
        <v>0</v>
      </c>
      <c r="N98" s="150">
        <f>'[4]Relatório Empregados II'!$AP99</f>
        <v>0</v>
      </c>
      <c r="O98" s="163">
        <f>'[4]Relatório Empregados II'!$AR99</f>
        <v>0</v>
      </c>
      <c r="P98" s="151">
        <f>'[4]Relatório Empregados II'!$AT99:$AT99</f>
        <v>0</v>
      </c>
      <c r="Q98" s="152">
        <f>'[4]Relatório Empregados II'!$AX99:$AX99</f>
        <v>180</v>
      </c>
      <c r="R98" s="153">
        <f>'[4]Relatório Empregados II'!$BA99:$BA99</f>
        <v>0</v>
      </c>
      <c r="S98" s="154" t="str">
        <f>'[4]Relatório Empregados II'!$BE99:$BE99</f>
        <v/>
      </c>
      <c r="T98" s="154" t="str">
        <f>'[4]Relatório Empregados II'!$BH99:$BH99</f>
        <v>CLT</v>
      </c>
      <c r="U98" s="148">
        <f>'[4]Relatório Empregados II'!$BK99:$BK99</f>
        <v>0</v>
      </c>
      <c r="V98" s="165">
        <f>'[4]Relatório Empregados II'!$BN99</f>
        <v>0</v>
      </c>
      <c r="W98" s="204">
        <f>'[4]Relatório Empregados II'!$BP99</f>
        <v>0</v>
      </c>
      <c r="X98" s="140">
        <f>'[4]Relatório Empregados II'!$BR99:$BR99</f>
        <v>1375.01</v>
      </c>
      <c r="Y98" s="157">
        <f>'[4]Relatório Empregados II'!$BU99</f>
        <v>0</v>
      </c>
      <c r="Z98" s="167">
        <f>'[4]Relatório Empregados II'!$BW99:$BW99</f>
        <v>0</v>
      </c>
      <c r="AA98" s="168">
        <f>'[4]Relatório Empregados II'!$CA99:$CA99</f>
        <v>0</v>
      </c>
      <c r="AB98" s="168">
        <f>'[4]Relatório Empregados II'!$CD99:$CD99</f>
        <v>0</v>
      </c>
      <c r="AC98" s="168">
        <f>'[4]Relatório Empregados II'!$CG99:$CG99</f>
        <v>0</v>
      </c>
      <c r="AD98" s="168">
        <f>'[4]Relatório Empregados II'!$CJ99</f>
        <v>0</v>
      </c>
      <c r="AE98" s="168">
        <f>'[4]Relatório Empregados II'!$CL99</f>
        <v>0</v>
      </c>
      <c r="AF98" s="168">
        <f>'[4]Relatório Empregados II'!$CN99:$CN99</f>
        <v>0</v>
      </c>
      <c r="AG98" s="168">
        <f>'[4]Relatório Empregados II'!$CQ99</f>
        <v>0</v>
      </c>
      <c r="AH98" s="140">
        <f>'[4]Relatório Empregados II'!$CS99:$CS99</f>
        <v>110</v>
      </c>
      <c r="AI98" s="157">
        <f>'[4]Relatório Empregados II'!$CV99:$CV99</f>
        <v>0</v>
      </c>
      <c r="AJ98" s="140">
        <f>'[4]Relatório Empregados II'!$CY99:$CY99</f>
        <v>382.25277999999997</v>
      </c>
      <c r="AK98" s="157">
        <f>'[4]Relatório Empregados II'!$DB99:$DB99</f>
        <v>382.25277999999997</v>
      </c>
      <c r="AL98" s="140">
        <f>'[4]Relatório Empregados II'!$DE99:$DE99</f>
        <v>0</v>
      </c>
      <c r="AM98" s="140">
        <f>'[4]Relatório Empregados II'!$DH99</f>
        <v>0</v>
      </c>
      <c r="AN98" s="157">
        <f>'[4]Relatório Empregados II'!$DJ99</f>
        <v>382.25277999999997</v>
      </c>
      <c r="AO98" s="140">
        <f>'[4]Relatório Empregados II'!$DL99</f>
        <v>0</v>
      </c>
      <c r="AP98" s="140">
        <f>'[4]Relatório Empregados II'!$DM$3:$DM99</f>
        <v>0</v>
      </c>
      <c r="AQ98" s="157"/>
      <c r="AR98" s="157"/>
      <c r="AS98" s="140">
        <f>'[4]Relatório Empregados II'!$DQ99:$DQ99</f>
        <v>0</v>
      </c>
      <c r="AT98" s="169">
        <f>'[4]Relatório Empregados II'!$DT99</f>
        <v>0</v>
      </c>
      <c r="AU98" s="167">
        <f>'[4]Relatório Empregados II'!$DV99</f>
        <v>0</v>
      </c>
      <c r="AV98" s="167">
        <f>'[4]Relatório Empregados II'!$DX99</f>
        <v>0</v>
      </c>
      <c r="AW98" s="156">
        <f>'[4]Relatório Empregados II'!$DZ99</f>
        <v>0</v>
      </c>
      <c r="AX98" s="156">
        <f>'[4]Relatório Empregados II'!$EB99</f>
        <v>0</v>
      </c>
      <c r="AY98" s="167" t="str">
        <f>'[4]Relatório Empregados II'!$ED99</f>
        <v>ÁREAS COMUNS</v>
      </c>
      <c r="AZ98" s="156">
        <f>'[4]Relatório Empregados II'!$EH99</f>
        <v>0</v>
      </c>
      <c r="BA98" s="156">
        <f>'[4]Relatório Empregados II'!$EJ99</f>
        <v>0</v>
      </c>
    </row>
    <row r="99" spans="1:53">
      <c r="A99" s="170" t="str">
        <f>IFERROR(('[4]Relatório Empregados II'!$A100:$B100),"")</f>
        <v>31/07/2020</v>
      </c>
      <c r="B99" s="142" t="str">
        <f>'[4]Relatório Empregados II'!$D100:$D100</f>
        <v>12955134000900</v>
      </c>
      <c r="C99" s="158" t="str">
        <f>'[4]Relatório Empregados II'!$G100:$G100</f>
        <v>INSTITUTO DIVA ALVES DO BRASIL</v>
      </c>
      <c r="D99" s="161" t="str">
        <f>'[4]Relatório Empregados II'!$J100</f>
        <v>6033075</v>
      </c>
      <c r="E99" s="143" t="str">
        <f>'[4]Relatório Empregados II'!$L100:L100</f>
        <v>UPA 24H PARQUE LAFAIETE - DUQUE DE CAXIAS I</v>
      </c>
      <c r="F99" s="144" t="str">
        <f>'[4]Relatório Empregados II'!$P100:$P100</f>
        <v>0008/2020</v>
      </c>
      <c r="G99" s="173" cm="1">
        <f t="array" ref="G99">'[4]Relatório Empregados II'!$T100:T100</f>
        <v>2020</v>
      </c>
      <c r="H99" s="145" t="str">
        <f>'[4]Relatório Empregados II'!$W100</f>
        <v>07</v>
      </c>
      <c r="I99" s="146">
        <f>'[4]Relatório Empregados II'!$Y100:$Y100</f>
        <v>0</v>
      </c>
      <c r="J99" s="147">
        <f>'[4]Relatório Empregados II'!$AB100:$AB100</f>
        <v>0</v>
      </c>
      <c r="K99" s="162">
        <f>'[4]Relatório Empregados II'!$AE100:$AE100</f>
        <v>0</v>
      </c>
      <c r="L99" s="163" cm="1">
        <f t="array" ref="L99">'[4]Relatório Empregados II'!$AI100:$AI100</f>
        <v>422105</v>
      </c>
      <c r="M99" s="149">
        <f>'[4]Relatório Empregados II'!$AL100:$AL100</f>
        <v>0</v>
      </c>
      <c r="N99" s="150">
        <f>'[4]Relatório Empregados II'!$AP100</f>
        <v>0</v>
      </c>
      <c r="O99" s="163">
        <f>'[4]Relatório Empregados II'!$AR100</f>
        <v>0</v>
      </c>
      <c r="P99" s="151">
        <f>'[4]Relatório Empregados II'!$AT100:$AT100</f>
        <v>0</v>
      </c>
      <c r="Q99" s="152">
        <f>'[4]Relatório Empregados II'!$AX100:$AX100</f>
        <v>180</v>
      </c>
      <c r="R99" s="153">
        <f>'[4]Relatório Empregados II'!$BA100:$BA100</f>
        <v>0</v>
      </c>
      <c r="S99" s="154" t="str">
        <f>'[4]Relatório Empregados II'!$BE100:$BE100</f>
        <v/>
      </c>
      <c r="T99" s="154" t="str">
        <f>'[4]Relatório Empregados II'!$BH100:$BH100</f>
        <v>CLT</v>
      </c>
      <c r="U99" s="148">
        <f>'[4]Relatório Empregados II'!$BK100:$BK100</f>
        <v>0</v>
      </c>
      <c r="V99" s="165">
        <f>'[4]Relatório Empregados II'!$BN100</f>
        <v>0</v>
      </c>
      <c r="W99" s="204">
        <f>'[4]Relatório Empregados II'!$BP100</f>
        <v>0</v>
      </c>
      <c r="X99" s="140">
        <f>'[4]Relatório Empregados II'!$BR100:$BR100</f>
        <v>1375.01</v>
      </c>
      <c r="Y99" s="157">
        <f>'[4]Relatório Empregados II'!$BU100</f>
        <v>0</v>
      </c>
      <c r="Z99" s="167">
        <f>'[4]Relatório Empregados II'!$BW100:$BW100</f>
        <v>0</v>
      </c>
      <c r="AA99" s="168">
        <f>'[4]Relatório Empregados II'!$CA100:$CA100</f>
        <v>0</v>
      </c>
      <c r="AB99" s="168">
        <f>'[4]Relatório Empregados II'!$CD100:$CD100</f>
        <v>209</v>
      </c>
      <c r="AC99" s="168">
        <f>'[4]Relatório Empregados II'!$CG100:$CG100</f>
        <v>0</v>
      </c>
      <c r="AD99" s="168">
        <f>'[4]Relatório Empregados II'!$CJ100</f>
        <v>0</v>
      </c>
      <c r="AE99" s="168">
        <f>'[4]Relatório Empregados II'!$CL100</f>
        <v>0</v>
      </c>
      <c r="AF99" s="168">
        <f>'[4]Relatório Empregados II'!$CN100:$CN100</f>
        <v>0</v>
      </c>
      <c r="AG99" s="168">
        <f>'[4]Relatório Empregados II'!$CQ100</f>
        <v>0</v>
      </c>
      <c r="AH99" s="140">
        <f>'[4]Relatório Empregados II'!$CS100:$CS100</f>
        <v>126.72</v>
      </c>
      <c r="AI99" s="157">
        <f>'[4]Relatório Empregados II'!$CV100:$CV100</f>
        <v>0</v>
      </c>
      <c r="AJ99" s="140">
        <f>'[4]Relatório Empregados II'!$CY100:$CY100</f>
        <v>440.35478000000001</v>
      </c>
      <c r="AK99" s="157">
        <f>'[4]Relatório Empregados II'!$DB100:$DB100</f>
        <v>440.35478000000001</v>
      </c>
      <c r="AL99" s="140">
        <f>'[4]Relatório Empregados II'!$DE100:$DE100</f>
        <v>0</v>
      </c>
      <c r="AM99" s="140">
        <f>'[4]Relatório Empregados II'!$DH100</f>
        <v>0</v>
      </c>
      <c r="AN99" s="157">
        <f>'[4]Relatório Empregados II'!$DJ100</f>
        <v>440.35478000000001</v>
      </c>
      <c r="AO99" s="140">
        <f>'[4]Relatório Empregados II'!$DL100</f>
        <v>0</v>
      </c>
      <c r="AP99" s="140">
        <f>'[4]Relatório Empregados II'!$DM$3:$DM100</f>
        <v>0</v>
      </c>
      <c r="AQ99" s="157"/>
      <c r="AR99" s="157"/>
      <c r="AS99" s="140">
        <f>'[4]Relatório Empregados II'!$DQ100:$DQ100</f>
        <v>0</v>
      </c>
      <c r="AT99" s="169">
        <f>'[4]Relatório Empregados II'!$DT100</f>
        <v>0</v>
      </c>
      <c r="AU99" s="167">
        <f>'[4]Relatório Empregados II'!$DV100</f>
        <v>0</v>
      </c>
      <c r="AV99" s="167">
        <f>'[4]Relatório Empregados II'!$DX100</f>
        <v>0</v>
      </c>
      <c r="AW99" s="156">
        <f>'[4]Relatório Empregados II'!$DZ100</f>
        <v>0</v>
      </c>
      <c r="AX99" s="156">
        <f>'[4]Relatório Empregados II'!$EB100</f>
        <v>0</v>
      </c>
      <c r="AY99" s="167" t="str">
        <f>'[4]Relatório Empregados II'!$ED100</f>
        <v>RECEPÇÃO</v>
      </c>
      <c r="AZ99" s="156">
        <f>'[4]Relatório Empregados II'!$EH100</f>
        <v>0</v>
      </c>
      <c r="BA99" s="156">
        <f>'[4]Relatório Empregados II'!$EJ100</f>
        <v>0</v>
      </c>
    </row>
    <row r="100" spans="1:53">
      <c r="A100" s="170" t="str">
        <f>IFERROR(('[4]Relatório Empregados II'!$A101:$B101),"")</f>
        <v>31/07/2020</v>
      </c>
      <c r="B100" s="142" t="str">
        <f>'[4]Relatório Empregados II'!$D101:$D101</f>
        <v>12955134000900</v>
      </c>
      <c r="C100" s="158" t="str">
        <f>'[4]Relatório Empregados II'!$G101:$G101</f>
        <v>INSTITUTO DIVA ALVES DO BRASIL</v>
      </c>
      <c r="D100" s="161" t="str">
        <f>'[4]Relatório Empregados II'!$J101</f>
        <v>6033075</v>
      </c>
      <c r="E100" s="143" t="str">
        <f>'[4]Relatório Empregados II'!$L101:L101</f>
        <v>UPA 24H PARQUE LAFAIETE - DUQUE DE CAXIAS I</v>
      </c>
      <c r="F100" s="144" t="str">
        <f>'[4]Relatório Empregados II'!$P101:$P101</f>
        <v>0008/2020</v>
      </c>
      <c r="G100" s="173" cm="1">
        <f t="array" ref="G100">'[4]Relatório Empregados II'!$T101:T101</f>
        <v>2020</v>
      </c>
      <c r="H100" s="145" t="str">
        <f>'[4]Relatório Empregados II'!$W101</f>
        <v>07</v>
      </c>
      <c r="I100" s="146">
        <f>'[4]Relatório Empregados II'!$Y101:$Y101</f>
        <v>0</v>
      </c>
      <c r="J100" s="147">
        <f>'[4]Relatório Empregados II'!$AB101:$AB101</f>
        <v>0</v>
      </c>
      <c r="K100" s="162">
        <f>'[4]Relatório Empregados II'!$AE101:$AE101</f>
        <v>0</v>
      </c>
      <c r="L100" s="163" cm="1">
        <f t="array" ref="L100">'[4]Relatório Empregados II'!$AI101:$AI101</f>
        <v>411010</v>
      </c>
      <c r="M100" s="149">
        <f>'[4]Relatório Empregados II'!$AL101:$AL101</f>
        <v>0</v>
      </c>
      <c r="N100" s="150">
        <f>'[4]Relatório Empregados II'!$AP101</f>
        <v>0</v>
      </c>
      <c r="O100" s="163">
        <f>'[4]Relatório Empregados II'!$AR101</f>
        <v>0</v>
      </c>
      <c r="P100" s="151">
        <f>'[4]Relatório Empregados II'!$AT101:$AT101</f>
        <v>0</v>
      </c>
      <c r="Q100" s="152">
        <f>'[4]Relatório Empregados II'!$AX101:$AX101</f>
        <v>180</v>
      </c>
      <c r="R100" s="153">
        <f>'[4]Relatório Empregados II'!$BA101:$BA101</f>
        <v>0</v>
      </c>
      <c r="S100" s="154" t="str">
        <f>'[4]Relatório Empregados II'!$BE101:$BE101</f>
        <v/>
      </c>
      <c r="T100" s="154" t="str">
        <f>'[4]Relatório Empregados II'!$BH101:$BH101</f>
        <v>CLT</v>
      </c>
      <c r="U100" s="148">
        <f>'[4]Relatório Empregados II'!$BK101:$BK101</f>
        <v>0</v>
      </c>
      <c r="V100" s="165">
        <f>'[4]Relatório Empregados II'!$BN101</f>
        <v>0</v>
      </c>
      <c r="W100" s="204">
        <f>'[4]Relatório Empregados II'!$BP101</f>
        <v>0</v>
      </c>
      <c r="X100" s="140">
        <f>'[4]Relatório Empregados II'!$BR101:$BR101</f>
        <v>1375.01</v>
      </c>
      <c r="Y100" s="157">
        <f>'[4]Relatório Empregados II'!$BU101</f>
        <v>0</v>
      </c>
      <c r="Z100" s="167">
        <f>'[4]Relatório Empregados II'!$BW101:$BW101</f>
        <v>0</v>
      </c>
      <c r="AA100" s="168">
        <f>'[4]Relatório Empregados II'!$CA101:$CA101</f>
        <v>0</v>
      </c>
      <c r="AB100" s="168">
        <f>'[4]Relatório Empregados II'!$CD101:$CD101</f>
        <v>209</v>
      </c>
      <c r="AC100" s="168">
        <f>'[4]Relatório Empregados II'!$CG101:$CG101</f>
        <v>0</v>
      </c>
      <c r="AD100" s="168">
        <f>'[4]Relatório Empregados II'!$CJ101</f>
        <v>0</v>
      </c>
      <c r="AE100" s="168">
        <f>'[4]Relatório Empregados II'!$CL101</f>
        <v>0</v>
      </c>
      <c r="AF100" s="168">
        <f>'[4]Relatório Empregados II'!$CN101:$CN101</f>
        <v>0</v>
      </c>
      <c r="AG100" s="168">
        <f>'[4]Relatório Empregados II'!$CQ101</f>
        <v>0</v>
      </c>
      <c r="AH100" s="140">
        <f>'[4]Relatório Empregados II'!$CS101:$CS101</f>
        <v>150.96</v>
      </c>
      <c r="AI100" s="157">
        <f>'[4]Relatório Empregados II'!$CV101:$CV101</f>
        <v>0</v>
      </c>
      <c r="AJ100" s="140">
        <f>'[4]Relatório Empregados II'!$CY101:$CY101</f>
        <v>524.61936000000003</v>
      </c>
      <c r="AK100" s="157">
        <f>'[4]Relatório Empregados II'!$DB101:$DB101</f>
        <v>524.61936000000003</v>
      </c>
      <c r="AL100" s="140">
        <f>'[4]Relatório Empregados II'!$DE101:$DE101</f>
        <v>0</v>
      </c>
      <c r="AM100" s="140">
        <f>'[4]Relatório Empregados II'!$DH101</f>
        <v>0</v>
      </c>
      <c r="AN100" s="157">
        <f>'[4]Relatório Empregados II'!$DJ101</f>
        <v>524.61936000000003</v>
      </c>
      <c r="AO100" s="140">
        <f>'[4]Relatório Empregados II'!$DL101</f>
        <v>0</v>
      </c>
      <c r="AP100" s="140">
        <f>'[4]Relatório Empregados II'!$DM$3:$DM101</f>
        <v>0</v>
      </c>
      <c r="AQ100" s="157"/>
      <c r="AR100" s="157"/>
      <c r="AS100" s="140">
        <f>'[4]Relatório Empregados II'!$DQ101:$DQ101</f>
        <v>0</v>
      </c>
      <c r="AT100" s="169">
        <f>'[4]Relatório Empregados II'!$DT101</f>
        <v>0</v>
      </c>
      <c r="AU100" s="167">
        <f>'[4]Relatório Empregados II'!$DV101</f>
        <v>0</v>
      </c>
      <c r="AV100" s="167">
        <f>'[4]Relatório Empregados II'!$DX101</f>
        <v>0</v>
      </c>
      <c r="AW100" s="156">
        <f>'[4]Relatório Empregados II'!$DZ101</f>
        <v>0</v>
      </c>
      <c r="AX100" s="156">
        <f>'[4]Relatório Empregados II'!$EB101</f>
        <v>0</v>
      </c>
      <c r="AY100" s="167" t="str">
        <f>'[4]Relatório Empregados II'!$ED101</f>
        <v>SALA ADMINISTRATIVA</v>
      </c>
      <c r="AZ100" s="156">
        <f>'[4]Relatório Empregados II'!$EH101</f>
        <v>0</v>
      </c>
      <c r="BA100" s="156">
        <f>'[4]Relatório Empregados II'!$EJ101</f>
        <v>0</v>
      </c>
    </row>
    <row r="101" spans="1:53">
      <c r="A101" s="170" t="str">
        <f>IFERROR(('[4]Relatório Empregados II'!$A102:$B102),"")</f>
        <v>31/07/2020</v>
      </c>
      <c r="B101" s="142" t="str">
        <f>'[4]Relatório Empregados II'!$D102:$D102</f>
        <v>12955134000900</v>
      </c>
      <c r="C101" s="158" t="str">
        <f>'[4]Relatório Empregados II'!$G102:$G102</f>
        <v>INSTITUTO DIVA ALVES DO BRASIL</v>
      </c>
      <c r="D101" s="161" t="str">
        <f>'[4]Relatório Empregados II'!$J102</f>
        <v>6033075</v>
      </c>
      <c r="E101" s="143" t="str">
        <f>'[4]Relatório Empregados II'!$L102:L102</f>
        <v>UPA 24H PARQUE LAFAIETE - DUQUE DE CAXIAS I</v>
      </c>
      <c r="F101" s="144" t="str">
        <f>'[4]Relatório Empregados II'!$P102:$P102</f>
        <v>0008/2020</v>
      </c>
      <c r="G101" s="173" cm="1">
        <f t="array" ref="G101">'[4]Relatório Empregados II'!$T102:T102</f>
        <v>2020</v>
      </c>
      <c r="H101" s="145" t="str">
        <f>'[4]Relatório Empregados II'!$W102</f>
        <v>07</v>
      </c>
      <c r="I101" s="146">
        <f>'[4]Relatório Empregados II'!$Y102:$Y102</f>
        <v>0</v>
      </c>
      <c r="J101" s="147">
        <f>'[4]Relatório Empregados II'!$AB102:$AB102</f>
        <v>0</v>
      </c>
      <c r="K101" s="162">
        <f>'[4]Relatório Empregados II'!$AE102:$AE102</f>
        <v>0</v>
      </c>
      <c r="L101" s="163" cm="1">
        <f t="array" ref="L101">'[4]Relatório Empregados II'!$AI102:$AI102</f>
        <v>515110</v>
      </c>
      <c r="M101" s="149">
        <f>'[4]Relatório Empregados II'!$AL102:$AL102</f>
        <v>0</v>
      </c>
      <c r="N101" s="150">
        <f>'[4]Relatório Empregados II'!$AP102</f>
        <v>0</v>
      </c>
      <c r="O101" s="163">
        <f>'[4]Relatório Empregados II'!$AR102</f>
        <v>0</v>
      </c>
      <c r="P101" s="151">
        <f>'[4]Relatório Empregados II'!$AT102:$AT102</f>
        <v>0</v>
      </c>
      <c r="Q101" s="152">
        <f>'[4]Relatório Empregados II'!$AX102:$AX102</f>
        <v>180</v>
      </c>
      <c r="R101" s="153">
        <f>'[4]Relatório Empregados II'!$BA102:$BA102</f>
        <v>0</v>
      </c>
      <c r="S101" s="154" t="str">
        <f>'[4]Relatório Empregados II'!$BE102:$BE102</f>
        <v/>
      </c>
      <c r="T101" s="154" t="str">
        <f>'[4]Relatório Empregados II'!$BH102:$BH102</f>
        <v>CLT</v>
      </c>
      <c r="U101" s="148">
        <f>'[4]Relatório Empregados II'!$BK102:$BK102</f>
        <v>0</v>
      </c>
      <c r="V101" s="165">
        <f>'[4]Relatório Empregados II'!$BN102</f>
        <v>0</v>
      </c>
      <c r="W101" s="204">
        <f>'[4]Relatório Empregados II'!$BP102</f>
        <v>0</v>
      </c>
      <c r="X101" s="140">
        <f>'[4]Relatório Empregados II'!$BR102:$BR102</f>
        <v>1283.73</v>
      </c>
      <c r="Y101" s="157">
        <f>'[4]Relatório Empregados II'!$BU102</f>
        <v>0</v>
      </c>
      <c r="Z101" s="167">
        <f>'[4]Relatório Empregados II'!$BW102:$BW102</f>
        <v>0</v>
      </c>
      <c r="AA101" s="168">
        <f>'[4]Relatório Empregados II'!$CA102:$CA102</f>
        <v>0</v>
      </c>
      <c r="AB101" s="168">
        <f>'[4]Relatório Empregados II'!$CD102:$CD102</f>
        <v>209</v>
      </c>
      <c r="AC101" s="168">
        <f>'[4]Relatório Empregados II'!$CG102:$CG102</f>
        <v>0</v>
      </c>
      <c r="AD101" s="168">
        <f>'[4]Relatório Empregados II'!$CJ102</f>
        <v>0</v>
      </c>
      <c r="AE101" s="168">
        <f>'[4]Relatório Empregados II'!$CL102</f>
        <v>0</v>
      </c>
      <c r="AF101" s="168">
        <f>'[4]Relatório Empregados II'!$CN102:$CN102</f>
        <v>0</v>
      </c>
      <c r="AG101" s="168">
        <f>'[4]Relatório Empregados II'!$CQ102</f>
        <v>0</v>
      </c>
      <c r="AH101" s="140">
        <f>'[4]Relatório Empregados II'!$CS102:$CS102</f>
        <v>119.41</v>
      </c>
      <c r="AI101" s="157">
        <f>'[4]Relatório Empregados II'!$CV102:$CV102</f>
        <v>0</v>
      </c>
      <c r="AJ101" s="140">
        <f>'[4]Relatório Empregados II'!$CY102:$CY102</f>
        <v>438.99813999999998</v>
      </c>
      <c r="AK101" s="157">
        <f>'[4]Relatório Empregados II'!$DB102:$DB102</f>
        <v>438.99813999999998</v>
      </c>
      <c r="AL101" s="140">
        <f>'[4]Relatório Empregados II'!$DE102:$DE102</f>
        <v>0</v>
      </c>
      <c r="AM101" s="140">
        <f>'[4]Relatório Empregados II'!$DH102</f>
        <v>0</v>
      </c>
      <c r="AN101" s="157">
        <f>'[4]Relatório Empregados II'!$DJ102</f>
        <v>438.99813999999998</v>
      </c>
      <c r="AO101" s="140">
        <f>'[4]Relatório Empregados II'!$DL102</f>
        <v>0</v>
      </c>
      <c r="AP101" s="140">
        <f>'[4]Relatório Empregados II'!$DM$3:$DM102</f>
        <v>0</v>
      </c>
      <c r="AQ101" s="157"/>
      <c r="AR101" s="157"/>
      <c r="AS101" s="140">
        <f>'[4]Relatório Empregados II'!$DQ102:$DQ102</f>
        <v>0</v>
      </c>
      <c r="AT101" s="169">
        <f>'[4]Relatório Empregados II'!$DT102</f>
        <v>0</v>
      </c>
      <c r="AU101" s="167">
        <f>'[4]Relatório Empregados II'!$DV102</f>
        <v>0</v>
      </c>
      <c r="AV101" s="167">
        <f>'[4]Relatório Empregados II'!$DX102</f>
        <v>0</v>
      </c>
      <c r="AW101" s="156">
        <f>'[4]Relatório Empregados II'!$DZ102</f>
        <v>0</v>
      </c>
      <c r="AX101" s="156">
        <f>'[4]Relatório Empregados II'!$EB102</f>
        <v>0</v>
      </c>
      <c r="AY101" s="167" t="str">
        <f>'[4]Relatório Empregados II'!$ED102</f>
        <v>ALMOXARIFADO</v>
      </c>
      <c r="AZ101" s="156">
        <f>'[4]Relatório Empregados II'!$EH102</f>
        <v>0</v>
      </c>
      <c r="BA101" s="156">
        <f>'[4]Relatório Empregados II'!$EJ102</f>
        <v>0</v>
      </c>
    </row>
    <row r="102" spans="1:53">
      <c r="A102" s="170" t="str">
        <f>IFERROR(('[4]Relatório Empregados II'!$A103:$B103),"")</f>
        <v>31/07/2020</v>
      </c>
      <c r="B102" s="142" t="str">
        <f>'[4]Relatório Empregados II'!$D103:$D103</f>
        <v>12955134000900</v>
      </c>
      <c r="C102" s="158" t="str">
        <f>'[4]Relatório Empregados II'!$G103:$G103</f>
        <v>INSTITUTO DIVA ALVES DO BRASIL</v>
      </c>
      <c r="D102" s="161" t="str">
        <f>'[4]Relatório Empregados II'!$J103</f>
        <v>6033075</v>
      </c>
      <c r="E102" s="143" t="str">
        <f>'[4]Relatório Empregados II'!$L103:L103</f>
        <v>UPA 24H PARQUE LAFAIETE - DUQUE DE CAXIAS I</v>
      </c>
      <c r="F102" s="144" t="str">
        <f>'[4]Relatório Empregados II'!$P103:$P103</f>
        <v>0008/2020</v>
      </c>
      <c r="G102" s="173" cm="1">
        <f t="array" ref="G102">'[4]Relatório Empregados II'!$T103:T103</f>
        <v>2020</v>
      </c>
      <c r="H102" s="145" t="str">
        <f>'[4]Relatório Empregados II'!$W103</f>
        <v>07</v>
      </c>
      <c r="I102" s="146">
        <f>'[4]Relatório Empregados II'!$Y103:$Y103</f>
        <v>0</v>
      </c>
      <c r="J102" s="147">
        <f>'[4]Relatório Empregados II'!$AB103:$AB103</f>
        <v>0</v>
      </c>
      <c r="K102" s="162">
        <f>'[4]Relatório Empregados II'!$AE103:$AE103</f>
        <v>0</v>
      </c>
      <c r="L102" s="163" cm="1">
        <f t="array" ref="L102">'[4]Relatório Empregados II'!$AI103:$AI103</f>
        <v>223405</v>
      </c>
      <c r="M102" s="149">
        <f>'[4]Relatório Empregados II'!$AL103:$AL103</f>
        <v>0</v>
      </c>
      <c r="N102" s="150">
        <f>'[4]Relatório Empregados II'!$AP103</f>
        <v>0</v>
      </c>
      <c r="O102" s="163">
        <f>'[4]Relatório Empregados II'!$AR103</f>
        <v>0</v>
      </c>
      <c r="P102" s="151">
        <f>'[4]Relatório Empregados II'!$AT103:$AT103</f>
        <v>0</v>
      </c>
      <c r="Q102" s="152">
        <f>'[4]Relatório Empregados II'!$AX103:$AX103</f>
        <v>180</v>
      </c>
      <c r="R102" s="153">
        <f>'[4]Relatório Empregados II'!$BA103:$BA103</f>
        <v>0</v>
      </c>
      <c r="S102" s="154" t="str">
        <f>'[4]Relatório Empregados II'!$BE103:$BE103</f>
        <v/>
      </c>
      <c r="T102" s="154" t="str">
        <f>'[4]Relatório Empregados II'!$BH103:$BH103</f>
        <v>CLT</v>
      </c>
      <c r="U102" s="148">
        <f>'[4]Relatório Empregados II'!$BK103:$BK103</f>
        <v>0</v>
      </c>
      <c r="V102" s="165">
        <f>'[4]Relatório Empregados II'!$BN103</f>
        <v>0</v>
      </c>
      <c r="W102" s="204">
        <f>'[4]Relatório Empregados II'!$BP103</f>
        <v>0</v>
      </c>
      <c r="X102" s="140">
        <f>'[4]Relatório Empregados II'!$BR103:$BR103</f>
        <v>3158.96</v>
      </c>
      <c r="Y102" s="157">
        <f>'[4]Relatório Empregados II'!$BU103</f>
        <v>0</v>
      </c>
      <c r="Z102" s="167">
        <f>'[4]Relatório Empregados II'!$BW103:$BW103</f>
        <v>0</v>
      </c>
      <c r="AA102" s="168">
        <f>'[4]Relatório Empregados II'!$CA103:$CA103</f>
        <v>0</v>
      </c>
      <c r="AB102" s="168">
        <f>'[4]Relatório Empregados II'!$CD103:$CD103</f>
        <v>209</v>
      </c>
      <c r="AC102" s="168">
        <f>'[4]Relatório Empregados II'!$CG103:$CG103</f>
        <v>0</v>
      </c>
      <c r="AD102" s="168">
        <f>'[4]Relatório Empregados II'!$CJ103</f>
        <v>0</v>
      </c>
      <c r="AE102" s="168">
        <f>'[4]Relatório Empregados II'!$CL103</f>
        <v>0</v>
      </c>
      <c r="AF102" s="168">
        <f>'[4]Relatório Empregados II'!$CN103:$CN103</f>
        <v>0</v>
      </c>
      <c r="AG102" s="168">
        <f>'[4]Relatório Empregados II'!$CQ103</f>
        <v>0</v>
      </c>
      <c r="AH102" s="140">
        <f>'[4]Relatório Empregados II'!$CS103:$CS103</f>
        <v>366.95</v>
      </c>
      <c r="AI102" s="157">
        <f>'[4]Relatório Empregados II'!$CV103:$CV103</f>
        <v>0</v>
      </c>
      <c r="AJ102" s="140">
        <f>'[4]Relatório Empregados II'!$CY103:$CY103</f>
        <v>1299.0773200000001</v>
      </c>
      <c r="AK102" s="157">
        <f>'[4]Relatório Empregados II'!$DB103:$DB103</f>
        <v>1299.0773200000001</v>
      </c>
      <c r="AL102" s="140">
        <f>'[4]Relatório Empregados II'!$DE103:$DE103</f>
        <v>0</v>
      </c>
      <c r="AM102" s="140">
        <f>'[4]Relatório Empregados II'!$DH103</f>
        <v>0</v>
      </c>
      <c r="AN102" s="157">
        <f>'[4]Relatório Empregados II'!$DJ103</f>
        <v>1299.0773200000001</v>
      </c>
      <c r="AO102" s="140">
        <f>'[4]Relatório Empregados II'!$DL103</f>
        <v>0</v>
      </c>
      <c r="AP102" s="140">
        <f>'[4]Relatório Empregados II'!$DM$3:$DM103</f>
        <v>0</v>
      </c>
      <c r="AQ102" s="157"/>
      <c r="AR102" s="157"/>
      <c r="AS102" s="140">
        <f>'[4]Relatório Empregados II'!$DQ103:$DQ103</f>
        <v>0</v>
      </c>
      <c r="AT102" s="169">
        <f>'[4]Relatório Empregados II'!$DT103</f>
        <v>0</v>
      </c>
      <c r="AU102" s="167">
        <f>'[4]Relatório Empregados II'!$DV103</f>
        <v>0</v>
      </c>
      <c r="AV102" s="167">
        <f>'[4]Relatório Empregados II'!$DX103</f>
        <v>0</v>
      </c>
      <c r="AW102" s="156">
        <f>'[4]Relatório Empregados II'!$DZ103</f>
        <v>0</v>
      </c>
      <c r="AX102" s="156">
        <f>'[4]Relatório Empregados II'!$EB103</f>
        <v>0</v>
      </c>
      <c r="AY102" s="167" t="str">
        <f>'[4]Relatório Empregados II'!$ED103</f>
        <v>FARMACIA HOSPITALAR</v>
      </c>
      <c r="AZ102" s="156">
        <f>'[4]Relatório Empregados II'!$EH103</f>
        <v>0</v>
      </c>
      <c r="BA102" s="156">
        <f>'[4]Relatório Empregados II'!$EJ103</f>
        <v>0</v>
      </c>
    </row>
    <row r="103" spans="1:53">
      <c r="A103" s="170" t="str">
        <f>IFERROR(('[4]Relatório Empregados II'!$A104:$B104),"")</f>
        <v>31/07/2020</v>
      </c>
      <c r="B103" s="142" t="str">
        <f>'[4]Relatório Empregados II'!$D104:$D104</f>
        <v>12955134000900</v>
      </c>
      <c r="C103" s="158" t="str">
        <f>'[4]Relatório Empregados II'!$G104:$G104</f>
        <v>INSTITUTO DIVA ALVES DO BRASIL</v>
      </c>
      <c r="D103" s="161" t="str">
        <f>'[4]Relatório Empregados II'!$J104</f>
        <v>6033075</v>
      </c>
      <c r="E103" s="143" t="str">
        <f>'[4]Relatório Empregados II'!$L104:L104</f>
        <v>UPA 24H PARQUE LAFAIETE - DUQUE DE CAXIAS I</v>
      </c>
      <c r="F103" s="144" t="str">
        <f>'[4]Relatório Empregados II'!$P104:$P104</f>
        <v>0008/2020</v>
      </c>
      <c r="G103" s="173" cm="1">
        <f t="array" ref="G103">'[4]Relatório Empregados II'!$T104:T104</f>
        <v>2020</v>
      </c>
      <c r="H103" s="145" t="str">
        <f>'[4]Relatório Empregados II'!$W104</f>
        <v>07</v>
      </c>
      <c r="I103" s="146">
        <f>'[4]Relatório Empregados II'!$Y104:$Y104</f>
        <v>0</v>
      </c>
      <c r="J103" s="147">
        <f>'[4]Relatório Empregados II'!$AB104:$AB104</f>
        <v>0</v>
      </c>
      <c r="K103" s="162">
        <f>'[4]Relatório Empregados II'!$AE104:$AE104</f>
        <v>0</v>
      </c>
      <c r="L103" s="163" cm="1">
        <f t="array" ref="L103">'[4]Relatório Empregados II'!$AI104:$AI104</f>
        <v>414105</v>
      </c>
      <c r="M103" s="149">
        <f>'[4]Relatório Empregados II'!$AL104:$AL104</f>
        <v>0</v>
      </c>
      <c r="N103" s="150">
        <f>'[4]Relatório Empregados II'!$AP104</f>
        <v>0</v>
      </c>
      <c r="O103" s="163">
        <f>'[4]Relatório Empregados II'!$AR104</f>
        <v>0</v>
      </c>
      <c r="P103" s="151">
        <f>'[4]Relatório Empregados II'!$AT104:$AT104</f>
        <v>0</v>
      </c>
      <c r="Q103" s="152">
        <f>'[4]Relatório Empregados II'!$AX104:$AX104</f>
        <v>180</v>
      </c>
      <c r="R103" s="153">
        <f>'[4]Relatório Empregados II'!$BA104:$BA104</f>
        <v>0</v>
      </c>
      <c r="S103" s="154" t="str">
        <f>'[4]Relatório Empregados II'!$BE104:$BE104</f>
        <v/>
      </c>
      <c r="T103" s="154" t="str">
        <f>'[4]Relatório Empregados II'!$BH104:$BH104</f>
        <v>CLT</v>
      </c>
      <c r="U103" s="148">
        <f>'[4]Relatório Empregados II'!$BK104:$BK104</f>
        <v>0</v>
      </c>
      <c r="V103" s="165">
        <f>'[4]Relatório Empregados II'!$BN104</f>
        <v>0</v>
      </c>
      <c r="W103" s="204">
        <f>'[4]Relatório Empregados II'!$BP104</f>
        <v>0</v>
      </c>
      <c r="X103" s="140">
        <f>'[4]Relatório Empregados II'!$BR104:$BR104</f>
        <v>1375.01</v>
      </c>
      <c r="Y103" s="157">
        <f>'[4]Relatório Empregados II'!$BU104</f>
        <v>0</v>
      </c>
      <c r="Z103" s="167">
        <f>'[4]Relatório Empregados II'!$BW104:$BW104</f>
        <v>0</v>
      </c>
      <c r="AA103" s="168">
        <f>'[4]Relatório Empregados II'!$CA104:$CA104</f>
        <v>0</v>
      </c>
      <c r="AB103" s="168">
        <f>'[4]Relatório Empregados II'!$CD104:$CD104</f>
        <v>209</v>
      </c>
      <c r="AC103" s="168">
        <f>'[4]Relatório Empregados II'!$CG104:$CG104</f>
        <v>0</v>
      </c>
      <c r="AD103" s="168">
        <f>'[4]Relatório Empregados II'!$CJ104</f>
        <v>0</v>
      </c>
      <c r="AE103" s="168">
        <f>'[4]Relatório Empregados II'!$CL104</f>
        <v>0</v>
      </c>
      <c r="AF103" s="168">
        <f>'[4]Relatório Empregados II'!$CN104:$CN104</f>
        <v>0</v>
      </c>
      <c r="AG103" s="168">
        <f>'[4]Relatório Empregados II'!$CQ104</f>
        <v>0</v>
      </c>
      <c r="AH103" s="140">
        <f>'[4]Relatório Empregados II'!$CS104:$CS104</f>
        <v>138.03</v>
      </c>
      <c r="AI103" s="157">
        <f>'[4]Relatório Empregados II'!$CV104:$CV104</f>
        <v>0</v>
      </c>
      <c r="AJ103" s="140">
        <f>'[4]Relatório Empregados II'!$CY104:$CY104</f>
        <v>479.67788000000002</v>
      </c>
      <c r="AK103" s="157">
        <f>'[4]Relatório Empregados II'!$DB104:$DB104</f>
        <v>479.67788000000002</v>
      </c>
      <c r="AL103" s="140">
        <f>'[4]Relatório Empregados II'!$DE104:$DE104</f>
        <v>0</v>
      </c>
      <c r="AM103" s="140">
        <f>'[4]Relatório Empregados II'!$DH104</f>
        <v>0</v>
      </c>
      <c r="AN103" s="157">
        <f>'[4]Relatório Empregados II'!$DJ104</f>
        <v>479.67788000000002</v>
      </c>
      <c r="AO103" s="140">
        <f>'[4]Relatório Empregados II'!$DL104</f>
        <v>0</v>
      </c>
      <c r="AP103" s="140">
        <f>'[4]Relatório Empregados II'!$DM$3:$DM104</f>
        <v>0</v>
      </c>
      <c r="AQ103" s="157"/>
      <c r="AR103" s="157"/>
      <c r="AS103" s="140">
        <f>'[4]Relatório Empregados II'!$DQ104:$DQ104</f>
        <v>0</v>
      </c>
      <c r="AT103" s="169">
        <f>'[4]Relatório Empregados II'!$DT104</f>
        <v>0</v>
      </c>
      <c r="AU103" s="167">
        <f>'[4]Relatório Empregados II'!$DV104</f>
        <v>0</v>
      </c>
      <c r="AV103" s="167">
        <f>'[4]Relatório Empregados II'!$DX104</f>
        <v>0</v>
      </c>
      <c r="AW103" s="156">
        <f>'[4]Relatório Empregados II'!$DZ104</f>
        <v>0</v>
      </c>
      <c r="AX103" s="156">
        <f>'[4]Relatório Empregados II'!$EB104</f>
        <v>0</v>
      </c>
      <c r="AY103" s="167" t="str">
        <f>'[4]Relatório Empregados II'!$ED104</f>
        <v>ALMOXARIFADO</v>
      </c>
      <c r="AZ103" s="156">
        <f>'[4]Relatório Empregados II'!$EH104</f>
        <v>0</v>
      </c>
      <c r="BA103" s="156">
        <f>'[4]Relatório Empregados II'!$EJ104</f>
        <v>0</v>
      </c>
    </row>
    <row r="104" spans="1:53">
      <c r="A104" s="170" t="str">
        <f>IFERROR(('[4]Relatório Empregados II'!$A105:$B105),"")</f>
        <v>31/07/2020</v>
      </c>
      <c r="B104" s="142" t="str">
        <f>'[4]Relatório Empregados II'!$D105:$D105</f>
        <v>12955134000900</v>
      </c>
      <c r="C104" s="158" t="str">
        <f>'[4]Relatório Empregados II'!$G105:$G105</f>
        <v>INSTITUTO DIVA ALVES DO BRASIL</v>
      </c>
      <c r="D104" s="161" t="str">
        <f>'[4]Relatório Empregados II'!$J105</f>
        <v>6033075</v>
      </c>
      <c r="E104" s="143" t="str">
        <f>'[4]Relatório Empregados II'!$L105:L105</f>
        <v>UPA 24H PARQUE LAFAIETE - DUQUE DE CAXIAS I</v>
      </c>
      <c r="F104" s="144" t="str">
        <f>'[4]Relatório Empregados II'!$P105:$P105</f>
        <v>0008/2020</v>
      </c>
      <c r="G104" s="173" cm="1">
        <f t="array" ref="G104">'[4]Relatório Empregados II'!$T105:T105</f>
        <v>2020</v>
      </c>
      <c r="H104" s="145" t="str">
        <f>'[4]Relatório Empregados II'!$W105</f>
        <v>07</v>
      </c>
      <c r="I104" s="146">
        <f>'[4]Relatório Empregados II'!$Y105:$Y105</f>
        <v>0</v>
      </c>
      <c r="J104" s="147">
        <f>'[4]Relatório Empregados II'!$AB105:$AB105</f>
        <v>0</v>
      </c>
      <c r="K104" s="162">
        <f>'[4]Relatório Empregados II'!$AE105:$AE105</f>
        <v>0</v>
      </c>
      <c r="L104" s="163" cm="1">
        <f t="array" ref="L104">'[4]Relatório Empregados II'!$AI105:$AI105</f>
        <v>322205</v>
      </c>
      <c r="M104" s="149">
        <f>'[4]Relatório Empregados II'!$AL105:$AL105</f>
        <v>0</v>
      </c>
      <c r="N104" s="150">
        <f>'[4]Relatório Empregados II'!$AP105</f>
        <v>0</v>
      </c>
      <c r="O104" s="163">
        <f>'[4]Relatório Empregados II'!$AR105</f>
        <v>0</v>
      </c>
      <c r="P104" s="151">
        <f>'[4]Relatório Empregados II'!$AT105:$AT105</f>
        <v>0</v>
      </c>
      <c r="Q104" s="152">
        <f>'[4]Relatório Empregados II'!$AX105:$AX105</f>
        <v>180</v>
      </c>
      <c r="R104" s="153">
        <f>'[4]Relatório Empregados II'!$BA105:$BA105</f>
        <v>0</v>
      </c>
      <c r="S104" s="154" t="str">
        <f>'[4]Relatório Empregados II'!$BE105:$BE105</f>
        <v/>
      </c>
      <c r="T104" s="154" t="str">
        <f>'[4]Relatório Empregados II'!$BH105:$BH105</f>
        <v>CLT</v>
      </c>
      <c r="U104" s="148">
        <f>'[4]Relatório Empregados II'!$BK105:$BK105</f>
        <v>0</v>
      </c>
      <c r="V104" s="165">
        <f>'[4]Relatório Empregados II'!$BN105</f>
        <v>0</v>
      </c>
      <c r="W104" s="204">
        <f>'[4]Relatório Empregados II'!$BP105</f>
        <v>0</v>
      </c>
      <c r="X104" s="140">
        <f>'[4]Relatório Empregados II'!$BR105:$BR105</f>
        <v>1665.93</v>
      </c>
      <c r="Y104" s="157">
        <f>'[4]Relatório Empregados II'!$BU105</f>
        <v>0</v>
      </c>
      <c r="Z104" s="167">
        <f>'[4]Relatório Empregados II'!$BW105:$BW105</f>
        <v>0</v>
      </c>
      <c r="AA104" s="168">
        <f>'[4]Relatório Empregados II'!$CA105:$CA105</f>
        <v>0</v>
      </c>
      <c r="AB104" s="168">
        <f>'[4]Relatório Empregados II'!$CD105:$CD105</f>
        <v>209</v>
      </c>
      <c r="AC104" s="168">
        <f>'[4]Relatório Empregados II'!$CG105:$CG105</f>
        <v>0</v>
      </c>
      <c r="AD104" s="168">
        <f>'[4]Relatório Empregados II'!$CJ105</f>
        <v>0</v>
      </c>
      <c r="AE104" s="168">
        <f>'[4]Relatório Empregados II'!$CL105</f>
        <v>0</v>
      </c>
      <c r="AF104" s="168">
        <f>'[4]Relatório Empregados II'!$CN105:$CN105</f>
        <v>0</v>
      </c>
      <c r="AG104" s="168">
        <f>'[4]Relatório Empregados II'!$CQ105</f>
        <v>0</v>
      </c>
      <c r="AH104" s="140">
        <f>'[4]Relatório Empregados II'!$CS105:$CS105</f>
        <v>163.38</v>
      </c>
      <c r="AI104" s="157">
        <f>'[4]Relatório Empregados II'!$CV105:$CV105</f>
        <v>0</v>
      </c>
      <c r="AJ104" s="140">
        <f>'[4]Relatório Empregados II'!$CY105:$CY105</f>
        <v>567.77607999999998</v>
      </c>
      <c r="AK104" s="157">
        <f>'[4]Relatório Empregados II'!$DB105:$DB105</f>
        <v>567.77607999999998</v>
      </c>
      <c r="AL104" s="140">
        <f>'[4]Relatório Empregados II'!$DE105:$DE105</f>
        <v>0</v>
      </c>
      <c r="AM104" s="140">
        <f>'[4]Relatório Empregados II'!$DH105</f>
        <v>0</v>
      </c>
      <c r="AN104" s="157">
        <f>'[4]Relatório Empregados II'!$DJ105</f>
        <v>567.77607999999998</v>
      </c>
      <c r="AO104" s="140">
        <f>'[4]Relatório Empregados II'!$DL105</f>
        <v>0</v>
      </c>
      <c r="AP104" s="140">
        <f>'[4]Relatório Empregados II'!$DM$3:$DM105</f>
        <v>0</v>
      </c>
      <c r="AQ104" s="157"/>
      <c r="AR104" s="157"/>
      <c r="AS104" s="140">
        <f>'[4]Relatório Empregados II'!$DQ105:$DQ105</f>
        <v>0</v>
      </c>
      <c r="AT104" s="169">
        <f>'[4]Relatório Empregados II'!$DT105</f>
        <v>0</v>
      </c>
      <c r="AU104" s="167">
        <f>'[4]Relatório Empregados II'!$DV105</f>
        <v>0</v>
      </c>
      <c r="AV104" s="167">
        <f>'[4]Relatório Empregados II'!$DX105</f>
        <v>0</v>
      </c>
      <c r="AW104" s="156">
        <f>'[4]Relatório Empregados II'!$DZ105</f>
        <v>0</v>
      </c>
      <c r="AX104" s="156">
        <f>'[4]Relatório Empregados II'!$EB105</f>
        <v>0</v>
      </c>
      <c r="AY104" s="167" t="str">
        <f>'[4]Relatório Empregados II'!$ED105</f>
        <v>CLASSIFICAÇÃO DE RISCO</v>
      </c>
      <c r="AZ104" s="156">
        <f>'[4]Relatório Empregados II'!$EH105</f>
        <v>0</v>
      </c>
      <c r="BA104" s="156">
        <f>'[4]Relatório Empregados II'!$EJ105</f>
        <v>0</v>
      </c>
    </row>
    <row r="105" spans="1:53">
      <c r="A105" s="170" t="str">
        <f>IFERROR(('[4]Relatório Empregados II'!$A106:$B106),"")</f>
        <v>31/07/2020</v>
      </c>
      <c r="B105" s="142" t="str">
        <f>'[4]Relatório Empregados II'!$D106:$D106</f>
        <v>12955134000900</v>
      </c>
      <c r="C105" s="158" t="str">
        <f>'[4]Relatório Empregados II'!$G106:$G106</f>
        <v>INSTITUTO DIVA ALVES DO BRASIL</v>
      </c>
      <c r="D105" s="161" t="str">
        <f>'[4]Relatório Empregados II'!$J106</f>
        <v>6033075</v>
      </c>
      <c r="E105" s="143" t="str">
        <f>'[4]Relatório Empregados II'!$L106:L106</f>
        <v>UPA 24H PARQUE LAFAIETE - DUQUE DE CAXIAS I</v>
      </c>
      <c r="F105" s="144" t="str">
        <f>'[4]Relatório Empregados II'!$P106:$P106</f>
        <v>0008/2020</v>
      </c>
      <c r="G105" s="173" cm="1">
        <f t="array" ref="G105">'[4]Relatório Empregados II'!$T106:T106</f>
        <v>2020</v>
      </c>
      <c r="H105" s="145" t="str">
        <f>'[4]Relatório Empregados II'!$W106</f>
        <v>07</v>
      </c>
      <c r="I105" s="146">
        <f>'[4]Relatório Empregados II'!$Y106:$Y106</f>
        <v>0</v>
      </c>
      <c r="J105" s="147">
        <f>'[4]Relatório Empregados II'!$AB106:$AB106</f>
        <v>0</v>
      </c>
      <c r="K105" s="162">
        <f>'[4]Relatório Empregados II'!$AE106:$AE106</f>
        <v>0</v>
      </c>
      <c r="L105" s="163" cm="1">
        <f t="array" ref="L105">'[4]Relatório Empregados II'!$AI106:$AI106</f>
        <v>322205</v>
      </c>
      <c r="M105" s="149">
        <f>'[4]Relatório Empregados II'!$AL106:$AL106</f>
        <v>0</v>
      </c>
      <c r="N105" s="150">
        <f>'[4]Relatório Empregados II'!$AP106</f>
        <v>0</v>
      </c>
      <c r="O105" s="163">
        <f>'[4]Relatório Empregados II'!$AR106</f>
        <v>0</v>
      </c>
      <c r="P105" s="151">
        <f>'[4]Relatório Empregados II'!$AT106:$AT106</f>
        <v>0</v>
      </c>
      <c r="Q105" s="152">
        <f>'[4]Relatório Empregados II'!$AX106:$AX106</f>
        <v>180</v>
      </c>
      <c r="R105" s="153">
        <f>'[4]Relatório Empregados II'!$BA106:$BA106</f>
        <v>0</v>
      </c>
      <c r="S105" s="154" t="str">
        <f>'[4]Relatório Empregados II'!$BE106:$BE106</f>
        <v/>
      </c>
      <c r="T105" s="154" t="str">
        <f>'[4]Relatório Empregados II'!$BH106:$BH106</f>
        <v>CLT</v>
      </c>
      <c r="U105" s="148">
        <f>'[4]Relatório Empregados II'!$BK106:$BK106</f>
        <v>0</v>
      </c>
      <c r="V105" s="165">
        <f>'[4]Relatório Empregados II'!$BN106</f>
        <v>0</v>
      </c>
      <c r="W105" s="204">
        <f>'[4]Relatório Empregados II'!$BP106</f>
        <v>0</v>
      </c>
      <c r="X105" s="140">
        <f>'[4]Relatório Empregados II'!$BR106:$BR106</f>
        <v>1665.93</v>
      </c>
      <c r="Y105" s="157">
        <f>'[4]Relatório Empregados II'!$BU106</f>
        <v>0</v>
      </c>
      <c r="Z105" s="167">
        <f>'[4]Relatório Empregados II'!$BW106:$BW106</f>
        <v>0</v>
      </c>
      <c r="AA105" s="168">
        <f>'[4]Relatório Empregados II'!$CA106:$CA106</f>
        <v>0</v>
      </c>
      <c r="AB105" s="168">
        <f>'[4]Relatório Empregados II'!$CD106:$CD106</f>
        <v>209</v>
      </c>
      <c r="AC105" s="168">
        <f>'[4]Relatório Empregados II'!$CG106:$CG106</f>
        <v>0</v>
      </c>
      <c r="AD105" s="168">
        <f>'[4]Relatório Empregados II'!$CJ106</f>
        <v>0</v>
      </c>
      <c r="AE105" s="168">
        <f>'[4]Relatório Empregados II'!$CL106</f>
        <v>0</v>
      </c>
      <c r="AF105" s="168">
        <f>'[4]Relatório Empregados II'!$CN106:$CN106</f>
        <v>0</v>
      </c>
      <c r="AG105" s="168">
        <f>'[4]Relatório Empregados II'!$CQ106</f>
        <v>0</v>
      </c>
      <c r="AH105" s="140">
        <f>'[4]Relatório Empregados II'!$CS106:$CS106</f>
        <v>163.38</v>
      </c>
      <c r="AI105" s="157">
        <f>'[4]Relatório Empregados II'!$CV106:$CV106</f>
        <v>0</v>
      </c>
      <c r="AJ105" s="140">
        <f>'[4]Relatório Empregados II'!$CY106:$CY106</f>
        <v>615.81448</v>
      </c>
      <c r="AK105" s="157">
        <f>'[4]Relatório Empregados II'!$DB106:$DB106</f>
        <v>615.81448</v>
      </c>
      <c r="AL105" s="140">
        <f>'[4]Relatório Empregados II'!$DE106:$DE106</f>
        <v>0</v>
      </c>
      <c r="AM105" s="140">
        <f>'[4]Relatório Empregados II'!$DH106</f>
        <v>0</v>
      </c>
      <c r="AN105" s="157">
        <f>'[4]Relatório Empregados II'!$DJ106</f>
        <v>615.81448</v>
      </c>
      <c r="AO105" s="140">
        <f>'[4]Relatório Empregados II'!$DL106</f>
        <v>0</v>
      </c>
      <c r="AP105" s="140">
        <f>'[4]Relatório Empregados II'!$DM$3:$DM106</f>
        <v>0</v>
      </c>
      <c r="AQ105" s="157"/>
      <c r="AR105" s="157"/>
      <c r="AS105" s="140">
        <f>'[4]Relatório Empregados II'!$DQ106:$DQ106</f>
        <v>0</v>
      </c>
      <c r="AT105" s="169">
        <f>'[4]Relatório Empregados II'!$DT106</f>
        <v>0</v>
      </c>
      <c r="AU105" s="167">
        <f>'[4]Relatório Empregados II'!$DV106</f>
        <v>0</v>
      </c>
      <c r="AV105" s="167">
        <f>'[4]Relatório Empregados II'!$DX106</f>
        <v>0</v>
      </c>
      <c r="AW105" s="156">
        <f>'[4]Relatório Empregados II'!$DZ106</f>
        <v>0</v>
      </c>
      <c r="AX105" s="156">
        <f>'[4]Relatório Empregados II'!$EB106</f>
        <v>0</v>
      </c>
      <c r="AY105" s="167" t="str">
        <f>'[4]Relatório Empregados II'!$ED106</f>
        <v>CLASSIFICAÇÃO DE RISCO</v>
      </c>
      <c r="AZ105" s="156">
        <f>'[4]Relatório Empregados II'!$EH106</f>
        <v>0</v>
      </c>
      <c r="BA105" s="156">
        <f>'[4]Relatório Empregados II'!$EJ106</f>
        <v>0</v>
      </c>
    </row>
    <row r="106" spans="1:53">
      <c r="A106" s="170" t="str">
        <f>IFERROR(('[4]Relatório Empregados II'!$A107:$B107),"")</f>
        <v>31/07/2020</v>
      </c>
      <c r="B106" s="142" t="str">
        <f>'[4]Relatório Empregados II'!$D107:$D107</f>
        <v>12955134000900</v>
      </c>
      <c r="C106" s="158" t="str">
        <f>'[4]Relatório Empregados II'!$G107:$G107</f>
        <v>INSTITUTO DIVA ALVES DO BRASIL</v>
      </c>
      <c r="D106" s="161" t="str">
        <f>'[4]Relatório Empregados II'!$J107</f>
        <v>6033075</v>
      </c>
      <c r="E106" s="143" t="str">
        <f>'[4]Relatório Empregados II'!$L107:L107</f>
        <v>UPA 24H PARQUE LAFAIETE - DUQUE DE CAXIAS I</v>
      </c>
      <c r="F106" s="144" t="str">
        <f>'[4]Relatório Empregados II'!$P107:$P107</f>
        <v>0008/2020</v>
      </c>
      <c r="G106" s="173" cm="1">
        <f t="array" ref="G106">'[4]Relatório Empregados II'!$T107:T107</f>
        <v>2020</v>
      </c>
      <c r="H106" s="145" t="str">
        <f>'[4]Relatório Empregados II'!$W107</f>
        <v>07</v>
      </c>
      <c r="I106" s="146">
        <f>'[4]Relatório Empregados II'!$Y107:$Y107</f>
        <v>0</v>
      </c>
      <c r="J106" s="147">
        <f>'[4]Relatório Empregados II'!$AB107:$AB107</f>
        <v>0</v>
      </c>
      <c r="K106" s="162">
        <f>'[4]Relatório Empregados II'!$AE107:$AE107</f>
        <v>0</v>
      </c>
      <c r="L106" s="163" cm="1">
        <f t="array" ref="L106">'[4]Relatório Empregados II'!$AI107:$AI107</f>
        <v>223505</v>
      </c>
      <c r="M106" s="149">
        <f>'[4]Relatório Empregados II'!$AL107:$AL107</f>
        <v>0</v>
      </c>
      <c r="N106" s="150">
        <f>'[4]Relatório Empregados II'!$AP107</f>
        <v>0</v>
      </c>
      <c r="O106" s="163">
        <f>'[4]Relatório Empregados II'!$AR107</f>
        <v>0</v>
      </c>
      <c r="P106" s="151">
        <f>'[4]Relatório Empregados II'!$AT107:$AT107</f>
        <v>0</v>
      </c>
      <c r="Q106" s="152">
        <f>'[4]Relatório Empregados II'!$AX107:$AX107</f>
        <v>180</v>
      </c>
      <c r="R106" s="153">
        <f>'[4]Relatório Empregados II'!$BA107:$BA107</f>
        <v>0</v>
      </c>
      <c r="S106" s="154" t="str">
        <f>'[4]Relatório Empregados II'!$BE107:$BE107</f>
        <v/>
      </c>
      <c r="T106" s="154" t="str">
        <f>'[4]Relatório Empregados II'!$BH107:$BH107</f>
        <v>CLT</v>
      </c>
      <c r="U106" s="148">
        <f>'[4]Relatório Empregados II'!$BK107:$BK107</f>
        <v>0</v>
      </c>
      <c r="V106" s="165">
        <f>'[4]Relatório Empregados II'!$BN107</f>
        <v>0</v>
      </c>
      <c r="W106" s="204">
        <f>'[4]Relatório Empregados II'!$BP107</f>
        <v>0</v>
      </c>
      <c r="X106" s="140">
        <f>'[4]Relatório Empregados II'!$BR107:$BR107</f>
        <v>3158.96</v>
      </c>
      <c r="Y106" s="157">
        <f>'[4]Relatório Empregados II'!$BU107</f>
        <v>0</v>
      </c>
      <c r="Z106" s="167">
        <f>'[4]Relatório Empregados II'!$BW107:$BW107</f>
        <v>0</v>
      </c>
      <c r="AA106" s="168">
        <f>'[4]Relatório Empregados II'!$CA107:$CA107</f>
        <v>0</v>
      </c>
      <c r="AB106" s="168">
        <f>'[4]Relatório Empregados II'!$CD107:$CD107</f>
        <v>209</v>
      </c>
      <c r="AC106" s="168">
        <f>'[4]Relatório Empregados II'!$CG107:$CG107</f>
        <v>0</v>
      </c>
      <c r="AD106" s="168">
        <f>'[4]Relatório Empregados II'!$CJ107</f>
        <v>0</v>
      </c>
      <c r="AE106" s="168">
        <f>'[4]Relatório Empregados II'!$CL107</f>
        <v>0</v>
      </c>
      <c r="AF106" s="168">
        <f>'[4]Relatório Empregados II'!$CN107:$CN107</f>
        <v>0</v>
      </c>
      <c r="AG106" s="168">
        <f>'[4]Relatório Empregados II'!$CQ107</f>
        <v>0</v>
      </c>
      <c r="AH106" s="140">
        <f>'[4]Relatório Empregados II'!$CS107:$CS107</f>
        <v>269.43</v>
      </c>
      <c r="AI106" s="157">
        <f>'[4]Relatório Empregados II'!$CV107:$CV107</f>
        <v>0</v>
      </c>
      <c r="AJ106" s="140">
        <f>'[4]Relatório Empregados II'!$CY107:$CY107</f>
        <v>936.29287999999997</v>
      </c>
      <c r="AK106" s="157">
        <f>'[4]Relatório Empregados II'!$DB107:$DB107</f>
        <v>936.29287999999997</v>
      </c>
      <c r="AL106" s="140">
        <f>'[4]Relatório Empregados II'!$DE107:$DE107</f>
        <v>0</v>
      </c>
      <c r="AM106" s="140">
        <f>'[4]Relatório Empregados II'!$DH107</f>
        <v>0</v>
      </c>
      <c r="AN106" s="157">
        <f>'[4]Relatório Empregados II'!$DJ107</f>
        <v>936.29287999999997</v>
      </c>
      <c r="AO106" s="140">
        <f>'[4]Relatório Empregados II'!$DL107</f>
        <v>0</v>
      </c>
      <c r="AP106" s="140">
        <f>'[4]Relatório Empregados II'!$DM$3:$DM107</f>
        <v>0</v>
      </c>
      <c r="AQ106" s="157"/>
      <c r="AR106" s="157"/>
      <c r="AS106" s="140">
        <f>'[4]Relatório Empregados II'!$DQ107:$DQ107</f>
        <v>0</v>
      </c>
      <c r="AT106" s="169">
        <f>'[4]Relatório Empregados II'!$DT107</f>
        <v>0</v>
      </c>
      <c r="AU106" s="167">
        <f>'[4]Relatório Empregados II'!$DV107</f>
        <v>0</v>
      </c>
      <c r="AV106" s="167">
        <f>'[4]Relatório Empregados II'!$DX107</f>
        <v>0</v>
      </c>
      <c r="AW106" s="156">
        <f>'[4]Relatório Empregados II'!$DZ107</f>
        <v>0</v>
      </c>
      <c r="AX106" s="156">
        <f>'[4]Relatório Empregados II'!$EB107</f>
        <v>0</v>
      </c>
      <c r="AY106" s="167" t="str">
        <f>'[4]Relatório Empregados II'!$ED107</f>
        <v>SALA DE OBSERVAÇAO</v>
      </c>
      <c r="AZ106" s="156">
        <f>'[4]Relatório Empregados II'!$EH107</f>
        <v>0</v>
      </c>
      <c r="BA106" s="156">
        <f>'[4]Relatório Empregados II'!$EJ107</f>
        <v>0</v>
      </c>
    </row>
    <row r="107" spans="1:53">
      <c r="A107" s="170" t="str">
        <f>IFERROR(('[4]Relatório Empregados II'!$A108:$B108),"")</f>
        <v>31/07/2020</v>
      </c>
      <c r="B107" s="142" t="str">
        <f>'[4]Relatório Empregados II'!$D108:$D108</f>
        <v>12955134000900</v>
      </c>
      <c r="C107" s="158" t="str">
        <f>'[4]Relatório Empregados II'!$G108:$G108</f>
        <v>INSTITUTO DIVA ALVES DO BRASIL</v>
      </c>
      <c r="D107" s="161" t="str">
        <f>'[4]Relatório Empregados II'!$J108</f>
        <v>6033075</v>
      </c>
      <c r="E107" s="143" t="str">
        <f>'[4]Relatório Empregados II'!$L108:L108</f>
        <v>UPA 24H PARQUE LAFAIETE - DUQUE DE CAXIAS I</v>
      </c>
      <c r="F107" s="144" t="str">
        <f>'[4]Relatório Empregados II'!$P108:$P108</f>
        <v>0008/2020</v>
      </c>
      <c r="G107" s="173" cm="1">
        <f t="array" ref="G107">'[4]Relatório Empregados II'!$T108:T108</f>
        <v>2020</v>
      </c>
      <c r="H107" s="145" t="str">
        <f>'[4]Relatório Empregados II'!$W108</f>
        <v>07</v>
      </c>
      <c r="I107" s="146">
        <f>'[4]Relatório Empregados II'!$Y108:$Y108</f>
        <v>0</v>
      </c>
      <c r="J107" s="147">
        <f>'[4]Relatório Empregados II'!$AB108:$AB108</f>
        <v>0</v>
      </c>
      <c r="K107" s="162">
        <f>'[4]Relatório Empregados II'!$AE108:$AE108</f>
        <v>0</v>
      </c>
      <c r="L107" s="163" cm="1">
        <f t="array" ref="L107">'[4]Relatório Empregados II'!$AI108:$AI108</f>
        <v>223505</v>
      </c>
      <c r="M107" s="149">
        <f>'[4]Relatório Empregados II'!$AL108:$AL108</f>
        <v>0</v>
      </c>
      <c r="N107" s="150">
        <f>'[4]Relatório Empregados II'!$AP108</f>
        <v>0</v>
      </c>
      <c r="O107" s="163">
        <f>'[4]Relatório Empregados II'!$AR108</f>
        <v>0</v>
      </c>
      <c r="P107" s="151">
        <f>'[4]Relatório Empregados II'!$AT108:$AT108</f>
        <v>0</v>
      </c>
      <c r="Q107" s="152">
        <f>'[4]Relatório Empregados II'!$AX108:$AX108</f>
        <v>180</v>
      </c>
      <c r="R107" s="153">
        <f>'[4]Relatório Empregados II'!$BA108:$BA108</f>
        <v>0</v>
      </c>
      <c r="S107" s="154" t="str">
        <f>'[4]Relatório Empregados II'!$BE108:$BE108</f>
        <v/>
      </c>
      <c r="T107" s="154" t="str">
        <f>'[4]Relatório Empregados II'!$BH108:$BH108</f>
        <v>CLT</v>
      </c>
      <c r="U107" s="148">
        <f>'[4]Relatório Empregados II'!$BK108:$BK108</f>
        <v>0</v>
      </c>
      <c r="V107" s="165">
        <f>'[4]Relatório Empregados II'!$BN108</f>
        <v>0</v>
      </c>
      <c r="W107" s="204">
        <f>'[4]Relatório Empregados II'!$BP108</f>
        <v>0</v>
      </c>
      <c r="X107" s="140">
        <f>'[4]Relatório Empregados II'!$BR108:$BR108</f>
        <v>3158.96</v>
      </c>
      <c r="Y107" s="157">
        <f>'[4]Relatório Empregados II'!$BU108</f>
        <v>0</v>
      </c>
      <c r="Z107" s="167">
        <f>'[4]Relatório Empregados II'!$BW108:$BW108</f>
        <v>0</v>
      </c>
      <c r="AA107" s="168">
        <f>'[4]Relatório Empregados II'!$CA108:$CA108</f>
        <v>0</v>
      </c>
      <c r="AB107" s="168">
        <f>'[4]Relatório Empregados II'!$CD108:$CD108</f>
        <v>209</v>
      </c>
      <c r="AC107" s="168">
        <f>'[4]Relatório Empregados II'!$CG108:$CG108</f>
        <v>0</v>
      </c>
      <c r="AD107" s="168">
        <f>'[4]Relatório Empregados II'!$CJ108</f>
        <v>0</v>
      </c>
      <c r="AE107" s="168">
        <f>'[4]Relatório Empregados II'!$CL108</f>
        <v>0</v>
      </c>
      <c r="AF107" s="168">
        <f>'[4]Relatório Empregados II'!$CN108:$CN108</f>
        <v>0</v>
      </c>
      <c r="AG107" s="168">
        <f>'[4]Relatório Empregados II'!$CQ108</f>
        <v>0</v>
      </c>
      <c r="AH107" s="140">
        <f>'[4]Relatório Empregados II'!$CS108:$CS108</f>
        <v>372.55</v>
      </c>
      <c r="AI107" s="157">
        <f>'[4]Relatório Empregados II'!$CV108:$CV108</f>
        <v>0</v>
      </c>
      <c r="AJ107" s="140">
        <f>'[4]Relatório Empregados II'!$CY108:$CY108</f>
        <v>1318.64852</v>
      </c>
      <c r="AK107" s="157">
        <f>'[4]Relatório Empregados II'!$DB108:$DB108</f>
        <v>1318.64852</v>
      </c>
      <c r="AL107" s="140">
        <f>'[4]Relatório Empregados II'!$DE108:$DE108</f>
        <v>0</v>
      </c>
      <c r="AM107" s="140">
        <f>'[4]Relatório Empregados II'!$DH108</f>
        <v>0</v>
      </c>
      <c r="AN107" s="157">
        <f>'[4]Relatório Empregados II'!$DJ108</f>
        <v>1318.64852</v>
      </c>
      <c r="AO107" s="140">
        <f>'[4]Relatório Empregados II'!$DL108</f>
        <v>0</v>
      </c>
      <c r="AP107" s="140">
        <f>'[4]Relatório Empregados II'!$DM$3:$DM108</f>
        <v>0</v>
      </c>
      <c r="AQ107" s="157"/>
      <c r="AR107" s="157"/>
      <c r="AS107" s="140">
        <f>'[4]Relatório Empregados II'!$DQ108:$DQ108</f>
        <v>0</v>
      </c>
      <c r="AT107" s="169">
        <f>'[4]Relatório Empregados II'!$DT108</f>
        <v>0</v>
      </c>
      <c r="AU107" s="167">
        <f>'[4]Relatório Empregados II'!$DV108</f>
        <v>0</v>
      </c>
      <c r="AV107" s="167">
        <f>'[4]Relatório Empregados II'!$DX108</f>
        <v>0</v>
      </c>
      <c r="AW107" s="156">
        <f>'[4]Relatório Empregados II'!$DZ108</f>
        <v>0</v>
      </c>
      <c r="AX107" s="156">
        <f>'[4]Relatório Empregados II'!$EB108</f>
        <v>0</v>
      </c>
      <c r="AY107" s="167" t="str">
        <f>'[4]Relatório Empregados II'!$ED108</f>
        <v>SALA DE OBSERVAÇAO</v>
      </c>
      <c r="AZ107" s="156">
        <f>'[4]Relatório Empregados II'!$EH108</f>
        <v>0</v>
      </c>
      <c r="BA107" s="156">
        <f>'[4]Relatório Empregados II'!$EJ108</f>
        <v>0</v>
      </c>
    </row>
    <row r="108" spans="1:53">
      <c r="A108" s="170" t="str">
        <f>IFERROR(('[4]Relatório Empregados II'!$A109:$B109),"")</f>
        <v>31/07/2020</v>
      </c>
      <c r="B108" s="142" t="str">
        <f>'[4]Relatório Empregados II'!$D109:$D109</f>
        <v>12955134000900</v>
      </c>
      <c r="C108" s="158" t="str">
        <f>'[4]Relatório Empregados II'!$G109:$G109</f>
        <v>INSTITUTO DIVA ALVES DO BRASIL</v>
      </c>
      <c r="D108" s="161" t="str">
        <f>'[4]Relatório Empregados II'!$J109</f>
        <v>6033075</v>
      </c>
      <c r="E108" s="143" t="str">
        <f>'[4]Relatório Empregados II'!$L109:L109</f>
        <v>UPA 24H PARQUE LAFAIETE - DUQUE DE CAXIAS I</v>
      </c>
      <c r="F108" s="144" t="str">
        <f>'[4]Relatório Empregados II'!$P109:$P109</f>
        <v>0008/2020</v>
      </c>
      <c r="G108" s="173" cm="1">
        <f t="array" ref="G108">'[4]Relatório Empregados II'!$T109:T109</f>
        <v>2020</v>
      </c>
      <c r="H108" s="145" t="str">
        <f>'[4]Relatório Empregados II'!$W109</f>
        <v>07</v>
      </c>
      <c r="I108" s="146">
        <f>'[4]Relatório Empregados II'!$Y109:$Y109</f>
        <v>0</v>
      </c>
      <c r="J108" s="147">
        <f>'[4]Relatório Empregados II'!$AB109:$AB109</f>
        <v>0</v>
      </c>
      <c r="K108" s="162">
        <f>'[4]Relatório Empregados II'!$AE109:$AE109</f>
        <v>0</v>
      </c>
      <c r="L108" s="163" cm="1">
        <f t="array" ref="L108">'[4]Relatório Empregados II'!$AI109:$AI109</f>
        <v>322205</v>
      </c>
      <c r="M108" s="149">
        <f>'[4]Relatório Empregados II'!$AL109:$AL109</f>
        <v>0</v>
      </c>
      <c r="N108" s="150">
        <f>'[4]Relatório Empregados II'!$AP109</f>
        <v>0</v>
      </c>
      <c r="O108" s="163">
        <f>'[4]Relatório Empregados II'!$AR109</f>
        <v>0</v>
      </c>
      <c r="P108" s="151">
        <f>'[4]Relatório Empregados II'!$AT109:$AT109</f>
        <v>0</v>
      </c>
      <c r="Q108" s="152">
        <f>'[4]Relatório Empregados II'!$AX109:$AX109</f>
        <v>180</v>
      </c>
      <c r="R108" s="153">
        <f>'[4]Relatório Empregados II'!$BA109:$BA109</f>
        <v>0</v>
      </c>
      <c r="S108" s="154" t="str">
        <f>'[4]Relatório Empregados II'!$BE109:$BE109</f>
        <v/>
      </c>
      <c r="T108" s="154" t="str">
        <f>'[4]Relatório Empregados II'!$BH109:$BH109</f>
        <v>CLT</v>
      </c>
      <c r="U108" s="148">
        <f>'[4]Relatório Empregados II'!$BK109:$BK109</f>
        <v>0</v>
      </c>
      <c r="V108" s="165">
        <f>'[4]Relatório Empregados II'!$BN109</f>
        <v>0</v>
      </c>
      <c r="W108" s="204">
        <f>'[4]Relatório Empregados II'!$BP109</f>
        <v>0</v>
      </c>
      <c r="X108" s="140">
        <f>'[4]Relatório Empregados II'!$BR109:$BR109</f>
        <v>1665.93</v>
      </c>
      <c r="Y108" s="157">
        <f>'[4]Relatório Empregados II'!$BU109</f>
        <v>0</v>
      </c>
      <c r="Z108" s="167">
        <f>'[4]Relatório Empregados II'!$BW109:$BW109</f>
        <v>0</v>
      </c>
      <c r="AA108" s="168">
        <f>'[4]Relatório Empregados II'!$CA109:$CA109</f>
        <v>0</v>
      </c>
      <c r="AB108" s="168">
        <f>'[4]Relatório Empregados II'!$CD109:$CD109</f>
        <v>0</v>
      </c>
      <c r="AC108" s="168">
        <f>'[4]Relatório Empregados II'!$CG109:$CG109</f>
        <v>0</v>
      </c>
      <c r="AD108" s="168">
        <f>'[4]Relatório Empregados II'!$CJ109</f>
        <v>0</v>
      </c>
      <c r="AE108" s="168">
        <f>'[4]Relatório Empregados II'!$CL109</f>
        <v>0</v>
      </c>
      <c r="AF108" s="168">
        <f>'[4]Relatório Empregados II'!$CN109:$CN109</f>
        <v>1982.56</v>
      </c>
      <c r="AG108" s="168">
        <f>'[4]Relatório Empregados II'!$CQ109</f>
        <v>0</v>
      </c>
      <c r="AH108" s="140">
        <f>'[4]Relatório Empregados II'!$CS109:$CS109</f>
        <v>158.6</v>
      </c>
      <c r="AI108" s="157">
        <f>'[4]Relatório Empregados II'!$CV109:$CV109</f>
        <v>0</v>
      </c>
      <c r="AJ108" s="140">
        <f>'[4]Relatório Empregados II'!$CY109:$CY109</f>
        <v>551.15168000000006</v>
      </c>
      <c r="AK108" s="157">
        <f>'[4]Relatório Empregados II'!$DB109:$DB109</f>
        <v>551.15168000000006</v>
      </c>
      <c r="AL108" s="140">
        <f>'[4]Relatório Empregados II'!$DE109:$DE109</f>
        <v>0</v>
      </c>
      <c r="AM108" s="140">
        <f>'[4]Relatório Empregados II'!$DH109</f>
        <v>0</v>
      </c>
      <c r="AN108" s="157">
        <f>'[4]Relatório Empregados II'!$DJ109</f>
        <v>551.15168000000006</v>
      </c>
      <c r="AO108" s="140">
        <f>'[4]Relatório Empregados II'!$DL109</f>
        <v>0</v>
      </c>
      <c r="AP108" s="140">
        <f>'[4]Relatório Empregados II'!$DM$3:$DM109</f>
        <v>0</v>
      </c>
      <c r="AQ108" s="157"/>
      <c r="AR108" s="157"/>
      <c r="AS108" s="140">
        <f>'[4]Relatório Empregados II'!$DQ109:$DQ109</f>
        <v>0</v>
      </c>
      <c r="AT108" s="169">
        <f>'[4]Relatório Empregados II'!$DT109</f>
        <v>0</v>
      </c>
      <c r="AU108" s="167">
        <f>'[4]Relatório Empregados II'!$DV109</f>
        <v>0</v>
      </c>
      <c r="AV108" s="167">
        <f>'[4]Relatório Empregados II'!$DX109</f>
        <v>0</v>
      </c>
      <c r="AW108" s="156">
        <f>'[4]Relatório Empregados II'!$DZ109</f>
        <v>0</v>
      </c>
      <c r="AX108" s="156">
        <f>'[4]Relatório Empregados II'!$EB109</f>
        <v>0</v>
      </c>
      <c r="AY108" s="167" t="str">
        <f>'[4]Relatório Empregados II'!$ED109</f>
        <v>SALA DE OBSERVAÇÃO PEDIATRICA</v>
      </c>
      <c r="AZ108" s="156">
        <f>'[4]Relatório Empregados II'!$EH109</f>
        <v>0</v>
      </c>
      <c r="BA108" s="156">
        <f>'[4]Relatório Empregados II'!$EJ109</f>
        <v>0</v>
      </c>
    </row>
    <row r="109" spans="1:53">
      <c r="A109" s="170" t="str">
        <f>IFERROR(('[4]Relatório Empregados II'!$A110:$B110),"")</f>
        <v>31/07/2020</v>
      </c>
      <c r="B109" s="142" t="str">
        <f>'[4]Relatório Empregados II'!$D110:$D110</f>
        <v>12955134000900</v>
      </c>
      <c r="C109" s="158" t="str">
        <f>'[4]Relatório Empregados II'!$G110:$G110</f>
        <v>INSTITUTO DIVA ALVES DO BRASIL</v>
      </c>
      <c r="D109" s="161" t="str">
        <f>'[4]Relatório Empregados II'!$J110</f>
        <v>6033075</v>
      </c>
      <c r="E109" s="143" t="str">
        <f>'[4]Relatório Empregados II'!$L110:L110</f>
        <v>UPA 24H PARQUE LAFAIETE - DUQUE DE CAXIAS I</v>
      </c>
      <c r="F109" s="144" t="str">
        <f>'[4]Relatório Empregados II'!$P110:$P110</f>
        <v>0008/2020</v>
      </c>
      <c r="G109" s="173" cm="1">
        <f t="array" ref="G109">'[4]Relatório Empregados II'!$T110:T110</f>
        <v>2020</v>
      </c>
      <c r="H109" s="145" t="str">
        <f>'[4]Relatório Empregados II'!$W110</f>
        <v>07</v>
      </c>
      <c r="I109" s="146">
        <f>'[4]Relatório Empregados II'!$Y110:$Y110</f>
        <v>0</v>
      </c>
      <c r="J109" s="147">
        <f>'[4]Relatório Empregados II'!$AB110:$AB110</f>
        <v>0</v>
      </c>
      <c r="K109" s="162">
        <f>'[4]Relatório Empregados II'!$AE110:$AE110</f>
        <v>0</v>
      </c>
      <c r="L109" s="163" cm="1">
        <f t="array" ref="L109">'[4]Relatório Empregados II'!$AI110:$AI110</f>
        <v>322205</v>
      </c>
      <c r="M109" s="149">
        <f>'[4]Relatório Empregados II'!$AL110:$AL110</f>
        <v>0</v>
      </c>
      <c r="N109" s="150">
        <f>'[4]Relatório Empregados II'!$AP110</f>
        <v>0</v>
      </c>
      <c r="O109" s="163">
        <f>'[4]Relatório Empregados II'!$AR110</f>
        <v>0</v>
      </c>
      <c r="P109" s="151">
        <f>'[4]Relatório Empregados II'!$AT110:$AT110</f>
        <v>0</v>
      </c>
      <c r="Q109" s="152">
        <f>'[4]Relatório Empregados II'!$AX110:$AX110</f>
        <v>180</v>
      </c>
      <c r="R109" s="153">
        <f>'[4]Relatório Empregados II'!$BA110:$BA110</f>
        <v>0</v>
      </c>
      <c r="S109" s="154" t="str">
        <f>'[4]Relatório Empregados II'!$BE110:$BE110</f>
        <v/>
      </c>
      <c r="T109" s="154" t="str">
        <f>'[4]Relatório Empregados II'!$BH110:$BH110</f>
        <v>CLT</v>
      </c>
      <c r="U109" s="148">
        <f>'[4]Relatório Empregados II'!$BK110:$BK110</f>
        <v>0</v>
      </c>
      <c r="V109" s="165">
        <f>'[4]Relatório Empregados II'!$BN110</f>
        <v>0</v>
      </c>
      <c r="W109" s="204">
        <f>'[4]Relatório Empregados II'!$BP110</f>
        <v>0</v>
      </c>
      <c r="X109" s="140">
        <f>'[4]Relatório Empregados II'!$BR110:$BR110</f>
        <v>1665.93</v>
      </c>
      <c r="Y109" s="157">
        <f>'[4]Relatório Empregados II'!$BU110</f>
        <v>0</v>
      </c>
      <c r="Z109" s="167">
        <f>'[4]Relatório Empregados II'!$BW110:$BW110</f>
        <v>0</v>
      </c>
      <c r="AA109" s="168">
        <f>'[4]Relatório Empregados II'!$CA110:$CA110</f>
        <v>0</v>
      </c>
      <c r="AB109" s="168">
        <f>'[4]Relatório Empregados II'!$CD110:$CD110</f>
        <v>209</v>
      </c>
      <c r="AC109" s="168">
        <f>'[4]Relatório Empregados II'!$CG110:$CG110</f>
        <v>0</v>
      </c>
      <c r="AD109" s="168">
        <f>'[4]Relatório Empregados II'!$CJ110</f>
        <v>0</v>
      </c>
      <c r="AE109" s="168">
        <f>'[4]Relatório Empregados II'!$CL110</f>
        <v>0</v>
      </c>
      <c r="AF109" s="168">
        <f>'[4]Relatório Empregados II'!$CN110:$CN110</f>
        <v>0</v>
      </c>
      <c r="AG109" s="168">
        <f>'[4]Relatório Empregados II'!$CQ110</f>
        <v>0</v>
      </c>
      <c r="AH109" s="140">
        <f>'[4]Relatório Empregados II'!$CS110:$CS110</f>
        <v>199.74</v>
      </c>
      <c r="AI109" s="157">
        <f>'[4]Relatório Empregados II'!$CV110:$CV110</f>
        <v>0</v>
      </c>
      <c r="AJ109" s="140">
        <f>'[4]Relatório Empregados II'!$CY110:$CY110</f>
        <v>694.11595999999997</v>
      </c>
      <c r="AK109" s="157">
        <f>'[4]Relatório Empregados II'!$DB110:$DB110</f>
        <v>694.11595999999997</v>
      </c>
      <c r="AL109" s="140">
        <f>'[4]Relatório Empregados II'!$DE110:$DE110</f>
        <v>0</v>
      </c>
      <c r="AM109" s="140">
        <f>'[4]Relatório Empregados II'!$DH110</f>
        <v>0</v>
      </c>
      <c r="AN109" s="157">
        <f>'[4]Relatório Empregados II'!$DJ110</f>
        <v>694.11595999999997</v>
      </c>
      <c r="AO109" s="140">
        <f>'[4]Relatório Empregados II'!$DL110</f>
        <v>0</v>
      </c>
      <c r="AP109" s="140">
        <f>'[4]Relatório Empregados II'!$DM$3:$DM110</f>
        <v>0</v>
      </c>
      <c r="AQ109" s="157"/>
      <c r="AR109" s="157"/>
      <c r="AS109" s="140">
        <f>'[4]Relatório Empregados II'!$DQ110:$DQ110</f>
        <v>0</v>
      </c>
      <c r="AT109" s="169">
        <f>'[4]Relatório Empregados II'!$DT110</f>
        <v>0</v>
      </c>
      <c r="AU109" s="167">
        <f>'[4]Relatório Empregados II'!$DV110</f>
        <v>0</v>
      </c>
      <c r="AV109" s="167">
        <f>'[4]Relatório Empregados II'!$DX110</f>
        <v>0</v>
      </c>
      <c r="AW109" s="156">
        <f>'[4]Relatório Empregados II'!$DZ110</f>
        <v>0</v>
      </c>
      <c r="AX109" s="156">
        <f>'[4]Relatório Empregados II'!$EB110</f>
        <v>0</v>
      </c>
      <c r="AY109" s="167" t="str">
        <f>'[4]Relatório Empregados II'!$ED110</f>
        <v>SALA DE MEDICAÇAO</v>
      </c>
      <c r="AZ109" s="156">
        <f>'[4]Relatório Empregados II'!$EH110</f>
        <v>0</v>
      </c>
      <c r="BA109" s="156">
        <f>'[4]Relatório Empregados II'!$EJ110</f>
        <v>0</v>
      </c>
    </row>
    <row r="110" spans="1:53">
      <c r="A110" s="170" t="str">
        <f>IFERROR(('[4]Relatório Empregados II'!$A111:$B111),"")</f>
        <v>31/07/2020</v>
      </c>
      <c r="B110" s="142" t="str">
        <f>'[4]Relatório Empregados II'!$D111:$D111</f>
        <v>12955134000900</v>
      </c>
      <c r="C110" s="158" t="str">
        <f>'[4]Relatório Empregados II'!$G111:$G111</f>
        <v>INSTITUTO DIVA ALVES DO BRASIL</v>
      </c>
      <c r="D110" s="161" t="str">
        <f>'[4]Relatório Empregados II'!$J111</f>
        <v>6033075</v>
      </c>
      <c r="E110" s="143" t="str">
        <f>'[4]Relatório Empregados II'!$L111:L111</f>
        <v>UPA 24H PARQUE LAFAIETE - DUQUE DE CAXIAS I</v>
      </c>
      <c r="F110" s="144" t="str">
        <f>'[4]Relatório Empregados II'!$P111:$P111</f>
        <v>0008/2020</v>
      </c>
      <c r="G110" s="173" cm="1">
        <f t="array" ref="G110">'[4]Relatório Empregados II'!$T111:T111</f>
        <v>2020</v>
      </c>
      <c r="H110" s="145" t="str">
        <f>'[4]Relatório Empregados II'!$W111</f>
        <v>07</v>
      </c>
      <c r="I110" s="146">
        <f>'[4]Relatório Empregados II'!$Y111:$Y111</f>
        <v>0</v>
      </c>
      <c r="J110" s="147">
        <f>'[4]Relatório Empregados II'!$AB111:$AB111</f>
        <v>0</v>
      </c>
      <c r="K110" s="162">
        <f>'[4]Relatório Empregados II'!$AE111:$AE111</f>
        <v>0</v>
      </c>
      <c r="L110" s="163" cm="1">
        <f t="array" ref="L110">'[4]Relatório Empregados II'!$AI111:$AI111</f>
        <v>322205</v>
      </c>
      <c r="M110" s="149">
        <f>'[4]Relatório Empregados II'!$AL111:$AL111</f>
        <v>0</v>
      </c>
      <c r="N110" s="150">
        <f>'[4]Relatório Empregados II'!$AP111</f>
        <v>0</v>
      </c>
      <c r="O110" s="163">
        <f>'[4]Relatório Empregados II'!$AR111</f>
        <v>0</v>
      </c>
      <c r="P110" s="151">
        <f>'[4]Relatório Empregados II'!$AT111:$AT111</f>
        <v>0</v>
      </c>
      <c r="Q110" s="152">
        <f>'[4]Relatório Empregados II'!$AX111:$AX111</f>
        <v>180</v>
      </c>
      <c r="R110" s="153">
        <f>'[4]Relatório Empregados II'!$BA111:$BA111</f>
        <v>0</v>
      </c>
      <c r="S110" s="154" t="str">
        <f>'[4]Relatório Empregados II'!$BE111:$BE111</f>
        <v/>
      </c>
      <c r="T110" s="154" t="str">
        <f>'[4]Relatório Empregados II'!$BH111:$BH111</f>
        <v>CLT</v>
      </c>
      <c r="U110" s="148">
        <f>'[4]Relatório Empregados II'!$BK111:$BK111</f>
        <v>0</v>
      </c>
      <c r="V110" s="165">
        <f>'[4]Relatório Empregados II'!$BN111</f>
        <v>0</v>
      </c>
      <c r="W110" s="204">
        <f>'[4]Relatório Empregados II'!$BP111</f>
        <v>0</v>
      </c>
      <c r="X110" s="140">
        <f>'[4]Relatório Empregados II'!$BR111:$BR111</f>
        <v>1665.93</v>
      </c>
      <c r="Y110" s="157">
        <f>'[4]Relatório Empregados II'!$BU111</f>
        <v>0</v>
      </c>
      <c r="Z110" s="167">
        <f>'[4]Relatório Empregados II'!$BW111:$BW111</f>
        <v>0</v>
      </c>
      <c r="AA110" s="168">
        <f>'[4]Relatório Empregados II'!$CA111:$CA111</f>
        <v>0</v>
      </c>
      <c r="AB110" s="168">
        <f>'[4]Relatório Empregados II'!$CD111:$CD111</f>
        <v>209</v>
      </c>
      <c r="AC110" s="168">
        <f>'[4]Relatório Empregados II'!$CG111:$CG111</f>
        <v>0</v>
      </c>
      <c r="AD110" s="168">
        <f>'[4]Relatório Empregados II'!$CJ111</f>
        <v>0</v>
      </c>
      <c r="AE110" s="168">
        <f>'[4]Relatório Empregados II'!$CL111</f>
        <v>0</v>
      </c>
      <c r="AF110" s="168">
        <f>'[4]Relatório Empregados II'!$CN111:$CN111</f>
        <v>0</v>
      </c>
      <c r="AG110" s="168">
        <f>'[4]Relatório Empregados II'!$CQ111</f>
        <v>0</v>
      </c>
      <c r="AH110" s="140">
        <f>'[4]Relatório Empregados II'!$CS111:$CS111</f>
        <v>251.41</v>
      </c>
      <c r="AI110" s="157">
        <f>'[4]Relatório Empregados II'!$CV111:$CV111</f>
        <v>0</v>
      </c>
      <c r="AJ110" s="140">
        <f>'[4]Relatório Empregados II'!$CY111:$CY111</f>
        <v>873.65391999999997</v>
      </c>
      <c r="AK110" s="157">
        <f>'[4]Relatório Empregados II'!$DB111:$DB111</f>
        <v>873.65391999999997</v>
      </c>
      <c r="AL110" s="140">
        <f>'[4]Relatório Empregados II'!$DE111:$DE111</f>
        <v>0</v>
      </c>
      <c r="AM110" s="140">
        <f>'[4]Relatório Empregados II'!$DH111</f>
        <v>0</v>
      </c>
      <c r="AN110" s="157">
        <f>'[4]Relatório Empregados II'!$DJ111</f>
        <v>873.65391999999997</v>
      </c>
      <c r="AO110" s="140">
        <f>'[4]Relatório Empregados II'!$DL111</f>
        <v>0</v>
      </c>
      <c r="AP110" s="140">
        <f>'[4]Relatório Empregados II'!$DM$3:$DM111</f>
        <v>0</v>
      </c>
      <c r="AQ110" s="157"/>
      <c r="AR110" s="157"/>
      <c r="AS110" s="140">
        <f>'[4]Relatório Empregados II'!$DQ111:$DQ111</f>
        <v>0</v>
      </c>
      <c r="AT110" s="169">
        <f>'[4]Relatório Empregados II'!$DT111</f>
        <v>0</v>
      </c>
      <c r="AU110" s="167">
        <f>'[4]Relatório Empregados II'!$DV111</f>
        <v>0</v>
      </c>
      <c r="AV110" s="167">
        <f>'[4]Relatório Empregados II'!$DX111</f>
        <v>0</v>
      </c>
      <c r="AW110" s="156">
        <f>'[4]Relatório Empregados II'!$DZ111</f>
        <v>0</v>
      </c>
      <c r="AX110" s="156">
        <f>'[4]Relatório Empregados II'!$EB111</f>
        <v>0</v>
      </c>
      <c r="AY110" s="167" t="str">
        <f>'[4]Relatório Empregados II'!$ED111</f>
        <v>SALA DE MEDICAÇAO</v>
      </c>
      <c r="AZ110" s="156">
        <f>'[4]Relatório Empregados II'!$EH111</f>
        <v>0</v>
      </c>
      <c r="BA110" s="156">
        <f>'[4]Relatório Empregados II'!$EJ111</f>
        <v>0</v>
      </c>
    </row>
    <row r="111" spans="1:53">
      <c r="A111" s="170" t="str">
        <f>IFERROR(('[4]Relatório Empregados II'!$A112:$B112),"")</f>
        <v>31/07/2020</v>
      </c>
      <c r="B111" s="142" t="str">
        <f>'[4]Relatório Empregados II'!$D112:$D112</f>
        <v>12955134000900</v>
      </c>
      <c r="C111" s="158" t="str">
        <f>'[4]Relatório Empregados II'!$G112:$G112</f>
        <v>INSTITUTO DIVA ALVES DO BRASIL</v>
      </c>
      <c r="D111" s="161" t="str">
        <f>'[4]Relatório Empregados II'!$J112</f>
        <v>6033075</v>
      </c>
      <c r="E111" s="143" t="str">
        <f>'[4]Relatório Empregados II'!$L112:L112</f>
        <v>UPA 24H PARQUE LAFAIETE - DUQUE DE CAXIAS I</v>
      </c>
      <c r="F111" s="144" t="str">
        <f>'[4]Relatório Empregados II'!$P112:$P112</f>
        <v>0008/2020</v>
      </c>
      <c r="G111" s="173" cm="1">
        <f t="array" ref="G111">'[4]Relatório Empregados II'!$T112:T112</f>
        <v>2020</v>
      </c>
      <c r="H111" s="145" t="str">
        <f>'[4]Relatório Empregados II'!$W112</f>
        <v>07</v>
      </c>
      <c r="I111" s="146">
        <f>'[4]Relatório Empregados II'!$Y112:$Y112</f>
        <v>0</v>
      </c>
      <c r="J111" s="147">
        <f>'[4]Relatório Empregados II'!$AB112:$AB112</f>
        <v>0</v>
      </c>
      <c r="K111" s="162">
        <f>'[4]Relatório Empregados II'!$AE112:$AE112</f>
        <v>0</v>
      </c>
      <c r="L111" s="163" cm="1">
        <f t="array" ref="L111">'[4]Relatório Empregados II'!$AI112:$AI112</f>
        <v>322205</v>
      </c>
      <c r="M111" s="149">
        <f>'[4]Relatório Empregados II'!$AL112:$AL112</f>
        <v>0</v>
      </c>
      <c r="N111" s="150">
        <f>'[4]Relatório Empregados II'!$AP112</f>
        <v>0</v>
      </c>
      <c r="O111" s="163">
        <f>'[4]Relatório Empregados II'!$AR112</f>
        <v>0</v>
      </c>
      <c r="P111" s="151">
        <f>'[4]Relatório Empregados II'!$AT112:$AT112</f>
        <v>0</v>
      </c>
      <c r="Q111" s="152">
        <f>'[4]Relatório Empregados II'!$AX112:$AX112</f>
        <v>180</v>
      </c>
      <c r="R111" s="153">
        <f>'[4]Relatório Empregados II'!$BA112:$BA112</f>
        <v>0</v>
      </c>
      <c r="S111" s="154" t="str">
        <f>'[4]Relatório Empregados II'!$BE112:$BE112</f>
        <v/>
      </c>
      <c r="T111" s="154" t="str">
        <f>'[4]Relatório Empregados II'!$BH112:$BH112</f>
        <v>CLT</v>
      </c>
      <c r="U111" s="148">
        <f>'[4]Relatório Empregados II'!$BK112:$BK112</f>
        <v>0</v>
      </c>
      <c r="V111" s="165">
        <f>'[4]Relatório Empregados II'!$BN112</f>
        <v>0</v>
      </c>
      <c r="W111" s="204">
        <f>'[4]Relatório Empregados II'!$BP112</f>
        <v>0</v>
      </c>
      <c r="X111" s="140">
        <f>'[4]Relatório Empregados II'!$BR112:$BR112</f>
        <v>1665.93</v>
      </c>
      <c r="Y111" s="157">
        <f>'[4]Relatório Empregados II'!$BU112</f>
        <v>0</v>
      </c>
      <c r="Z111" s="167">
        <f>'[4]Relatório Empregados II'!$BW112:$BW112</f>
        <v>0</v>
      </c>
      <c r="AA111" s="168">
        <f>'[4]Relatório Empregados II'!$CA112:$CA112</f>
        <v>0</v>
      </c>
      <c r="AB111" s="168">
        <f>'[4]Relatório Empregados II'!$CD112:$CD112</f>
        <v>209</v>
      </c>
      <c r="AC111" s="168">
        <f>'[4]Relatório Empregados II'!$CG112:$CG112</f>
        <v>0</v>
      </c>
      <c r="AD111" s="168">
        <f>'[4]Relatório Empregados II'!$CJ112</f>
        <v>0</v>
      </c>
      <c r="AE111" s="168">
        <f>'[4]Relatório Empregados II'!$CL112</f>
        <v>0</v>
      </c>
      <c r="AF111" s="168">
        <f>'[4]Relatório Empregados II'!$CN112:$CN112</f>
        <v>0</v>
      </c>
      <c r="AG111" s="168">
        <f>'[4]Relatório Empregados II'!$CQ112</f>
        <v>0</v>
      </c>
      <c r="AH111" s="140">
        <f>'[4]Relatório Empregados II'!$CS112:$CS112</f>
        <v>163.38</v>
      </c>
      <c r="AI111" s="157">
        <f>'[4]Relatório Empregados II'!$CV112:$CV112</f>
        <v>0</v>
      </c>
      <c r="AJ111" s="140">
        <f>'[4]Relatório Empregados II'!$CY112:$CY112</f>
        <v>567.77607999999998</v>
      </c>
      <c r="AK111" s="157">
        <f>'[4]Relatório Empregados II'!$DB112:$DB112</f>
        <v>567.77607999999998</v>
      </c>
      <c r="AL111" s="140">
        <f>'[4]Relatório Empregados II'!$DE112:$DE112</f>
        <v>0</v>
      </c>
      <c r="AM111" s="140">
        <f>'[4]Relatório Empregados II'!$DH112</f>
        <v>0</v>
      </c>
      <c r="AN111" s="157">
        <f>'[4]Relatório Empregados II'!$DJ112</f>
        <v>567.77607999999998</v>
      </c>
      <c r="AO111" s="140">
        <f>'[4]Relatório Empregados II'!$DL112</f>
        <v>0</v>
      </c>
      <c r="AP111" s="140">
        <f>'[4]Relatório Empregados II'!$DM$3:$DM112</f>
        <v>0</v>
      </c>
      <c r="AQ111" s="157"/>
      <c r="AR111" s="157"/>
      <c r="AS111" s="140">
        <f>'[4]Relatório Empregados II'!$DQ112:$DQ112</f>
        <v>0</v>
      </c>
      <c r="AT111" s="169">
        <f>'[4]Relatório Empregados II'!$DT112</f>
        <v>0</v>
      </c>
      <c r="AU111" s="167">
        <f>'[4]Relatório Empregados II'!$DV112</f>
        <v>0</v>
      </c>
      <c r="AV111" s="167">
        <f>'[4]Relatório Empregados II'!$DX112</f>
        <v>0</v>
      </c>
      <c r="AW111" s="156">
        <f>'[4]Relatório Empregados II'!$DZ112</f>
        <v>0</v>
      </c>
      <c r="AX111" s="156">
        <f>'[4]Relatório Empregados II'!$EB112</f>
        <v>0</v>
      </c>
      <c r="AY111" s="167" t="str">
        <f>'[4]Relatório Empregados II'!$ED112</f>
        <v>SALA DE URGENCIA</v>
      </c>
      <c r="AZ111" s="156">
        <f>'[4]Relatório Empregados II'!$EH112</f>
        <v>0</v>
      </c>
      <c r="BA111" s="156">
        <f>'[4]Relatório Empregados II'!$EJ112</f>
        <v>0</v>
      </c>
    </row>
    <row r="112" spans="1:53">
      <c r="A112" s="170" t="str">
        <f>IFERROR(('[4]Relatório Empregados II'!$A113:$B113),"")</f>
        <v>31/07/2020</v>
      </c>
      <c r="B112" s="142" t="str">
        <f>'[4]Relatório Empregados II'!$D113:$D113</f>
        <v>12955134000900</v>
      </c>
      <c r="C112" s="158" t="str">
        <f>'[4]Relatório Empregados II'!$G113:$G113</f>
        <v>INSTITUTO DIVA ALVES DO BRASIL</v>
      </c>
      <c r="D112" s="161" t="str">
        <f>'[4]Relatório Empregados II'!$J113</f>
        <v>6033075</v>
      </c>
      <c r="E112" s="143" t="str">
        <f>'[4]Relatório Empregados II'!$L113:L113</f>
        <v>UPA 24H PARQUE LAFAIETE - DUQUE DE CAXIAS I</v>
      </c>
      <c r="F112" s="144" t="str">
        <f>'[4]Relatório Empregados II'!$P113:$P113</f>
        <v>0008/2020</v>
      </c>
      <c r="G112" s="173" cm="1">
        <f t="array" ref="G112">'[4]Relatório Empregados II'!$T113:T113</f>
        <v>2020</v>
      </c>
      <c r="H112" s="145" t="str">
        <f>'[4]Relatório Empregados II'!$W113</f>
        <v>07</v>
      </c>
      <c r="I112" s="146">
        <f>'[4]Relatório Empregados II'!$Y113:$Y113</f>
        <v>0</v>
      </c>
      <c r="J112" s="147">
        <f>'[4]Relatório Empregados II'!$AB113:$AB113</f>
        <v>0</v>
      </c>
      <c r="K112" s="162">
        <f>'[4]Relatório Empregados II'!$AE113:$AE113</f>
        <v>0</v>
      </c>
      <c r="L112" s="163" cm="1">
        <f t="array" ref="L112">'[4]Relatório Empregados II'!$AI113:$AI113</f>
        <v>322205</v>
      </c>
      <c r="M112" s="149">
        <f>'[4]Relatório Empregados II'!$AL113:$AL113</f>
        <v>0</v>
      </c>
      <c r="N112" s="150">
        <f>'[4]Relatório Empregados II'!$AP113</f>
        <v>0</v>
      </c>
      <c r="O112" s="163">
        <f>'[4]Relatório Empregados II'!$AR113</f>
        <v>0</v>
      </c>
      <c r="P112" s="151">
        <f>'[4]Relatório Empregados II'!$AT113:$AT113</f>
        <v>0</v>
      </c>
      <c r="Q112" s="152">
        <f>'[4]Relatório Empregados II'!$AX113:$AX113</f>
        <v>180</v>
      </c>
      <c r="R112" s="153">
        <f>'[4]Relatório Empregados II'!$BA113:$BA113</f>
        <v>0</v>
      </c>
      <c r="S112" s="154" t="str">
        <f>'[4]Relatório Empregados II'!$BE113:$BE113</f>
        <v/>
      </c>
      <c r="T112" s="154" t="str">
        <f>'[4]Relatório Empregados II'!$BH113:$BH113</f>
        <v>CLT</v>
      </c>
      <c r="U112" s="148">
        <f>'[4]Relatório Empregados II'!$BK113:$BK113</f>
        <v>0</v>
      </c>
      <c r="V112" s="165">
        <f>'[4]Relatório Empregados II'!$BN113</f>
        <v>0</v>
      </c>
      <c r="W112" s="204">
        <f>'[4]Relatório Empregados II'!$BP113</f>
        <v>0</v>
      </c>
      <c r="X112" s="140">
        <f>'[4]Relatório Empregados II'!$BR113:$BR113</f>
        <v>1665.93</v>
      </c>
      <c r="Y112" s="157">
        <f>'[4]Relatório Empregados II'!$BU113</f>
        <v>0</v>
      </c>
      <c r="Z112" s="167">
        <f>'[4]Relatório Empregados II'!$BW113:$BW113</f>
        <v>0</v>
      </c>
      <c r="AA112" s="168">
        <f>'[4]Relatório Empregados II'!$CA113:$CA113</f>
        <v>0</v>
      </c>
      <c r="AB112" s="168">
        <f>'[4]Relatório Empregados II'!$CD113:$CD113</f>
        <v>209</v>
      </c>
      <c r="AC112" s="168">
        <f>'[4]Relatório Empregados II'!$CG113:$CG113</f>
        <v>0</v>
      </c>
      <c r="AD112" s="168">
        <f>'[4]Relatório Empregados II'!$CJ113</f>
        <v>0</v>
      </c>
      <c r="AE112" s="168">
        <f>'[4]Relatório Empregados II'!$CL113</f>
        <v>0</v>
      </c>
      <c r="AF112" s="168">
        <f>'[4]Relatório Empregados II'!$CN113:$CN113</f>
        <v>0</v>
      </c>
      <c r="AG112" s="168">
        <f>'[4]Relatório Empregados II'!$CQ113</f>
        <v>0</v>
      </c>
      <c r="AH112" s="140">
        <f>'[4]Relatório Empregados II'!$CS113:$CS113</f>
        <v>163.38</v>
      </c>
      <c r="AI112" s="157">
        <f>'[4]Relatório Empregados II'!$CV113:$CV113</f>
        <v>0</v>
      </c>
      <c r="AJ112" s="140">
        <f>'[4]Relatório Empregados II'!$CY113:$CY113</f>
        <v>567.77607999999998</v>
      </c>
      <c r="AK112" s="157">
        <f>'[4]Relatório Empregados II'!$DB113:$DB113</f>
        <v>567.77607999999998</v>
      </c>
      <c r="AL112" s="140">
        <f>'[4]Relatório Empregados II'!$DE113:$DE113</f>
        <v>0</v>
      </c>
      <c r="AM112" s="140">
        <f>'[4]Relatório Empregados II'!$DH113</f>
        <v>0</v>
      </c>
      <c r="AN112" s="157">
        <f>'[4]Relatório Empregados II'!$DJ113</f>
        <v>567.77607999999998</v>
      </c>
      <c r="AO112" s="140">
        <f>'[4]Relatório Empregados II'!$DL113</f>
        <v>0</v>
      </c>
      <c r="AP112" s="140">
        <f>'[4]Relatório Empregados II'!$DM$3:$DM113</f>
        <v>0</v>
      </c>
      <c r="AQ112" s="157"/>
      <c r="AR112" s="157"/>
      <c r="AS112" s="140">
        <f>'[4]Relatório Empregados II'!$DQ113:$DQ113</f>
        <v>0</v>
      </c>
      <c r="AT112" s="169">
        <f>'[4]Relatório Empregados II'!$DT113</f>
        <v>0</v>
      </c>
      <c r="AU112" s="167">
        <f>'[4]Relatório Empregados II'!$DV113</f>
        <v>0</v>
      </c>
      <c r="AV112" s="167">
        <f>'[4]Relatório Empregados II'!$DX113</f>
        <v>0</v>
      </c>
      <c r="AW112" s="156">
        <f>'[4]Relatório Empregados II'!$DZ113</f>
        <v>0</v>
      </c>
      <c r="AX112" s="156">
        <f>'[4]Relatório Empregados II'!$EB113</f>
        <v>0</v>
      </c>
      <c r="AY112" s="167" t="str">
        <f>'[4]Relatório Empregados II'!$ED113</f>
        <v>SALA DE MEDICAÇAO</v>
      </c>
      <c r="AZ112" s="156">
        <f>'[4]Relatório Empregados II'!$EH113</f>
        <v>0</v>
      </c>
      <c r="BA112" s="156">
        <f>'[4]Relatório Empregados II'!$EJ113</f>
        <v>0</v>
      </c>
    </row>
    <row r="113" spans="1:53">
      <c r="A113" s="170" t="str">
        <f>IFERROR(('[4]Relatório Empregados II'!$A114:$B114),"")</f>
        <v>31/07/2020</v>
      </c>
      <c r="B113" s="142" t="str">
        <f>'[4]Relatório Empregados II'!$D114:$D114</f>
        <v>12955134000900</v>
      </c>
      <c r="C113" s="158" t="str">
        <f>'[4]Relatório Empregados II'!$G114:$G114</f>
        <v>INSTITUTO DIVA ALVES DO BRASIL</v>
      </c>
      <c r="D113" s="161" t="str">
        <f>'[4]Relatório Empregados II'!$J114</f>
        <v>6033075</v>
      </c>
      <c r="E113" s="143" t="str">
        <f>'[4]Relatório Empregados II'!$L114:L114</f>
        <v>UPA 24H PARQUE LAFAIETE - DUQUE DE CAXIAS I</v>
      </c>
      <c r="F113" s="144" t="str">
        <f>'[4]Relatório Empregados II'!$P114:$P114</f>
        <v>0008/2020</v>
      </c>
      <c r="G113" s="173" cm="1">
        <f t="array" ref="G113">'[4]Relatório Empregados II'!$T114:T114</f>
        <v>2020</v>
      </c>
      <c r="H113" s="145" t="str">
        <f>'[4]Relatório Empregados II'!$W114</f>
        <v>07</v>
      </c>
      <c r="I113" s="146">
        <f>'[4]Relatório Empregados II'!$Y114:$Y114</f>
        <v>0</v>
      </c>
      <c r="J113" s="147">
        <f>'[4]Relatório Empregados II'!$AB114:$AB114</f>
        <v>0</v>
      </c>
      <c r="K113" s="162">
        <f>'[4]Relatório Empregados II'!$AE114:$AE114</f>
        <v>0</v>
      </c>
      <c r="L113" s="163" cm="1">
        <f t="array" ref="L113">'[4]Relatório Empregados II'!$AI114:$AI114</f>
        <v>223505</v>
      </c>
      <c r="M113" s="149">
        <f>'[4]Relatório Empregados II'!$AL114:$AL114</f>
        <v>0</v>
      </c>
      <c r="N113" s="150">
        <f>'[4]Relatório Empregados II'!$AP114</f>
        <v>0</v>
      </c>
      <c r="O113" s="163">
        <f>'[4]Relatório Empregados II'!$AR114</f>
        <v>0</v>
      </c>
      <c r="P113" s="151">
        <f>'[4]Relatório Empregados II'!$AT114:$AT114</f>
        <v>0</v>
      </c>
      <c r="Q113" s="152">
        <f>'[4]Relatório Empregados II'!$AX114:$AX114</f>
        <v>180</v>
      </c>
      <c r="R113" s="153">
        <f>'[4]Relatório Empregados II'!$BA114:$BA114</f>
        <v>0</v>
      </c>
      <c r="S113" s="154" t="str">
        <f>'[4]Relatório Empregados II'!$BE114:$BE114</f>
        <v/>
      </c>
      <c r="T113" s="154" t="str">
        <f>'[4]Relatório Empregados II'!$BH114:$BH114</f>
        <v>CLT</v>
      </c>
      <c r="U113" s="148">
        <f>'[4]Relatório Empregados II'!$BK114:$BK114</f>
        <v>0</v>
      </c>
      <c r="V113" s="165">
        <f>'[4]Relatório Empregados II'!$BN114</f>
        <v>0</v>
      </c>
      <c r="W113" s="204">
        <f>'[4]Relatório Empregados II'!$BP114</f>
        <v>0</v>
      </c>
      <c r="X113" s="140">
        <f>'[4]Relatório Empregados II'!$BR114:$BR114</f>
        <v>3158.96</v>
      </c>
      <c r="Y113" s="157">
        <f>'[4]Relatório Empregados II'!$BU114</f>
        <v>0</v>
      </c>
      <c r="Z113" s="167">
        <f>'[4]Relatório Empregados II'!$BW114:$BW114</f>
        <v>0</v>
      </c>
      <c r="AA113" s="168">
        <f>'[4]Relatório Empregados II'!$CA114:$CA114</f>
        <v>0</v>
      </c>
      <c r="AB113" s="168">
        <f>'[4]Relatório Empregados II'!$CD114:$CD114</f>
        <v>209</v>
      </c>
      <c r="AC113" s="168">
        <f>'[4]Relatório Empregados II'!$CG114:$CG114</f>
        <v>0</v>
      </c>
      <c r="AD113" s="168">
        <f>'[4]Relatório Empregados II'!$CJ114</f>
        <v>0</v>
      </c>
      <c r="AE113" s="168">
        <f>'[4]Relatório Empregados II'!$CL114</f>
        <v>0</v>
      </c>
      <c r="AF113" s="168">
        <f>'[4]Relatório Empregados II'!$CN114:$CN114</f>
        <v>0</v>
      </c>
      <c r="AG113" s="168">
        <f>'[4]Relatório Empregados II'!$CQ114</f>
        <v>0</v>
      </c>
      <c r="AH113" s="140">
        <f>'[4]Relatório Empregados II'!$CS114:$CS114</f>
        <v>296.93</v>
      </c>
      <c r="AI113" s="157">
        <f>'[4]Relatório Empregados II'!$CV114:$CV114</f>
        <v>0</v>
      </c>
      <c r="AJ113" s="140">
        <f>'[4]Relatório Empregados II'!$CY114:$CY114</f>
        <v>1031.8470400000001</v>
      </c>
      <c r="AK113" s="157">
        <f>'[4]Relatório Empregados II'!$DB114:$DB114</f>
        <v>1031.8470400000001</v>
      </c>
      <c r="AL113" s="140">
        <f>'[4]Relatório Empregados II'!$DE114:$DE114</f>
        <v>0</v>
      </c>
      <c r="AM113" s="140">
        <f>'[4]Relatório Empregados II'!$DH114</f>
        <v>0</v>
      </c>
      <c r="AN113" s="157">
        <f>'[4]Relatório Empregados II'!$DJ114</f>
        <v>1031.8470400000001</v>
      </c>
      <c r="AO113" s="140">
        <f>'[4]Relatório Empregados II'!$DL114</f>
        <v>0</v>
      </c>
      <c r="AP113" s="140">
        <f>'[4]Relatório Empregados II'!$DM$3:$DM114</f>
        <v>0</v>
      </c>
      <c r="AQ113" s="157"/>
      <c r="AR113" s="157"/>
      <c r="AS113" s="140">
        <f>'[4]Relatório Empregados II'!$DQ114:$DQ114</f>
        <v>0</v>
      </c>
      <c r="AT113" s="169">
        <f>'[4]Relatório Empregados II'!$DT114</f>
        <v>0</v>
      </c>
      <c r="AU113" s="167">
        <f>'[4]Relatório Empregados II'!$DV114</f>
        <v>0</v>
      </c>
      <c r="AV113" s="167">
        <f>'[4]Relatório Empregados II'!$DX114</f>
        <v>0</v>
      </c>
      <c r="AW113" s="156">
        <f>'[4]Relatório Empregados II'!$DZ114</f>
        <v>0</v>
      </c>
      <c r="AX113" s="156">
        <f>'[4]Relatório Empregados II'!$EB114</f>
        <v>0</v>
      </c>
      <c r="AY113" s="167" t="str">
        <f>'[4]Relatório Empregados II'!$ED114</f>
        <v>CLASSIFICAÇÃO DE RISCO</v>
      </c>
      <c r="AZ113" s="156">
        <f>'[4]Relatório Empregados II'!$EH114</f>
        <v>0</v>
      </c>
      <c r="BA113" s="156">
        <f>'[4]Relatório Empregados II'!$EJ114</f>
        <v>0</v>
      </c>
    </row>
    <row r="114" spans="1:53">
      <c r="A114" s="170" t="str">
        <f>IFERROR(('[4]Relatório Empregados II'!$A115:$B115),"")</f>
        <v>31/07/2020</v>
      </c>
      <c r="B114" s="142" t="str">
        <f>'[4]Relatório Empregados II'!$D115:$D115</f>
        <v>12955134000900</v>
      </c>
      <c r="C114" s="158" t="str">
        <f>'[4]Relatório Empregados II'!$G115:$G115</f>
        <v>INSTITUTO DIVA ALVES DO BRASIL</v>
      </c>
      <c r="D114" s="161" t="str">
        <f>'[4]Relatório Empregados II'!$J115</f>
        <v>6033075</v>
      </c>
      <c r="E114" s="143" t="str">
        <f>'[4]Relatório Empregados II'!$L115:L115</f>
        <v>UPA 24H PARQUE LAFAIETE - DUQUE DE CAXIAS I</v>
      </c>
      <c r="F114" s="144" t="str">
        <f>'[4]Relatório Empregados II'!$P115:$P115</f>
        <v>0008/2020</v>
      </c>
      <c r="G114" s="173" cm="1">
        <f t="array" ref="G114">'[4]Relatório Empregados II'!$T115:T115</f>
        <v>2020</v>
      </c>
      <c r="H114" s="145" t="str">
        <f>'[4]Relatório Empregados II'!$W115</f>
        <v>07</v>
      </c>
      <c r="I114" s="146">
        <f>'[4]Relatório Empregados II'!$Y115:$Y115</f>
        <v>0</v>
      </c>
      <c r="J114" s="147">
        <f>'[4]Relatório Empregados II'!$AB115:$AB115</f>
        <v>0</v>
      </c>
      <c r="K114" s="162">
        <f>'[4]Relatório Empregados II'!$AE115:$AE115</f>
        <v>0</v>
      </c>
      <c r="L114" s="163" cm="1">
        <f t="array" ref="L114">'[4]Relatório Empregados II'!$AI115:$AI115</f>
        <v>223505</v>
      </c>
      <c r="M114" s="149">
        <f>'[4]Relatório Empregados II'!$AL115:$AL115</f>
        <v>0</v>
      </c>
      <c r="N114" s="150">
        <f>'[4]Relatório Empregados II'!$AP115</f>
        <v>0</v>
      </c>
      <c r="O114" s="163">
        <f>'[4]Relatório Empregados II'!$AR115</f>
        <v>0</v>
      </c>
      <c r="P114" s="151">
        <f>'[4]Relatório Empregados II'!$AT115:$AT115</f>
        <v>0</v>
      </c>
      <c r="Q114" s="152">
        <f>'[4]Relatório Empregados II'!$AX115:$AX115</f>
        <v>180</v>
      </c>
      <c r="R114" s="153">
        <f>'[4]Relatório Empregados II'!$BA115:$BA115</f>
        <v>0</v>
      </c>
      <c r="S114" s="154" t="str">
        <f>'[4]Relatório Empregados II'!$BE115:$BE115</f>
        <v/>
      </c>
      <c r="T114" s="154" t="str">
        <f>'[4]Relatório Empregados II'!$BH115:$BH115</f>
        <v>CLT</v>
      </c>
      <c r="U114" s="148">
        <f>'[4]Relatório Empregados II'!$BK115:$BK115</f>
        <v>0</v>
      </c>
      <c r="V114" s="165">
        <f>'[4]Relatório Empregados II'!$BN115</f>
        <v>0</v>
      </c>
      <c r="W114" s="204">
        <f>'[4]Relatório Empregados II'!$BP115</f>
        <v>0</v>
      </c>
      <c r="X114" s="140">
        <f>'[4]Relatório Empregados II'!$BR115:$BR115</f>
        <v>3158.96</v>
      </c>
      <c r="Y114" s="157">
        <f>'[4]Relatório Empregados II'!$BU115</f>
        <v>0</v>
      </c>
      <c r="Z114" s="167">
        <f>'[4]Relatório Empregados II'!$BW115:$BW115</f>
        <v>0</v>
      </c>
      <c r="AA114" s="168">
        <f>'[4]Relatório Empregados II'!$CA115:$CA115</f>
        <v>0</v>
      </c>
      <c r="AB114" s="168">
        <f>'[4]Relatório Empregados II'!$CD115:$CD115</f>
        <v>209</v>
      </c>
      <c r="AC114" s="168">
        <f>'[4]Relatório Empregados II'!$CG115:$CG115</f>
        <v>0</v>
      </c>
      <c r="AD114" s="168">
        <f>'[4]Relatório Empregados II'!$CJ115</f>
        <v>0</v>
      </c>
      <c r="AE114" s="168">
        <f>'[4]Relatório Empregados II'!$CL115</f>
        <v>0</v>
      </c>
      <c r="AF114" s="168">
        <f>'[4]Relatório Empregados II'!$CN115:$CN115</f>
        <v>0</v>
      </c>
      <c r="AG114" s="168">
        <f>'[4]Relatório Empregados II'!$CQ115</f>
        <v>0</v>
      </c>
      <c r="AH114" s="140">
        <f>'[4]Relatório Empregados II'!$CS115:$CS115</f>
        <v>293.49</v>
      </c>
      <c r="AI114" s="157">
        <f>'[4]Relatório Empregados II'!$CV115:$CV115</f>
        <v>0</v>
      </c>
      <c r="AJ114" s="140">
        <f>'[4]Relatório Empregados II'!$CY115:$CY115</f>
        <v>1019.90416</v>
      </c>
      <c r="AK114" s="157">
        <f>'[4]Relatório Empregados II'!$DB115:$DB115</f>
        <v>1019.90416</v>
      </c>
      <c r="AL114" s="140">
        <f>'[4]Relatório Empregados II'!$DE115:$DE115</f>
        <v>0</v>
      </c>
      <c r="AM114" s="140">
        <f>'[4]Relatório Empregados II'!$DH115</f>
        <v>0</v>
      </c>
      <c r="AN114" s="157">
        <f>'[4]Relatório Empregados II'!$DJ115</f>
        <v>1019.90416</v>
      </c>
      <c r="AO114" s="140">
        <f>'[4]Relatório Empregados II'!$DL115</f>
        <v>0</v>
      </c>
      <c r="AP114" s="140">
        <f>'[4]Relatório Empregados II'!$DM$3:$DM115</f>
        <v>0</v>
      </c>
      <c r="AQ114" s="157"/>
      <c r="AR114" s="157"/>
      <c r="AS114" s="140">
        <f>'[4]Relatório Empregados II'!$DQ115:$DQ115</f>
        <v>0</v>
      </c>
      <c r="AT114" s="169">
        <f>'[4]Relatório Empregados II'!$DT115</f>
        <v>0</v>
      </c>
      <c r="AU114" s="167">
        <f>'[4]Relatório Empregados II'!$DV115</f>
        <v>0</v>
      </c>
      <c r="AV114" s="167">
        <f>'[4]Relatório Empregados II'!$DX115</f>
        <v>0</v>
      </c>
      <c r="AW114" s="156">
        <f>'[4]Relatório Empregados II'!$DZ115</f>
        <v>0</v>
      </c>
      <c r="AX114" s="156">
        <f>'[4]Relatório Empregados II'!$EB115</f>
        <v>0</v>
      </c>
      <c r="AY114" s="167" t="str">
        <f>'[4]Relatório Empregados II'!$ED115</f>
        <v>SALA DE OBSERVAÇAO</v>
      </c>
      <c r="AZ114" s="156">
        <f>'[4]Relatório Empregados II'!$EH115</f>
        <v>0</v>
      </c>
      <c r="BA114" s="156">
        <f>'[4]Relatório Empregados II'!$EJ115</f>
        <v>0</v>
      </c>
    </row>
    <row r="115" spans="1:53">
      <c r="A115" s="170" t="str">
        <f>IFERROR(('[4]Relatório Empregados II'!$A116:$B116),"")</f>
        <v>31/07/2020</v>
      </c>
      <c r="B115" s="142" t="str">
        <f>'[4]Relatório Empregados II'!$D116:$D116</f>
        <v>12955134000900</v>
      </c>
      <c r="C115" s="158" t="str">
        <f>'[4]Relatório Empregados II'!$G116:$G116</f>
        <v>INSTITUTO DIVA ALVES DO BRASIL</v>
      </c>
      <c r="D115" s="161" t="str">
        <f>'[4]Relatório Empregados II'!$J116</f>
        <v>6033075</v>
      </c>
      <c r="E115" s="143" t="str">
        <f>'[4]Relatório Empregados II'!$L116:L116</f>
        <v>UPA 24H PARQUE LAFAIETE - DUQUE DE CAXIAS I</v>
      </c>
      <c r="F115" s="144" t="str">
        <f>'[4]Relatório Empregados II'!$P116:$P116</f>
        <v>0008/2020</v>
      </c>
      <c r="G115" s="173" cm="1">
        <f t="array" ref="G115">'[4]Relatório Empregados II'!$T116:T116</f>
        <v>2020</v>
      </c>
      <c r="H115" s="145" t="str">
        <f>'[4]Relatório Empregados II'!$W116</f>
        <v>07</v>
      </c>
      <c r="I115" s="146">
        <f>'[4]Relatório Empregados II'!$Y116:$Y116</f>
        <v>0</v>
      </c>
      <c r="J115" s="147">
        <f>'[4]Relatório Empregados II'!$AB116:$AB116</f>
        <v>0</v>
      </c>
      <c r="K115" s="162">
        <f>'[4]Relatório Empregados II'!$AE116:$AE116</f>
        <v>0</v>
      </c>
      <c r="L115" s="163" cm="1">
        <f t="array" ref="L115">'[4]Relatório Empregados II'!$AI116:$AI116</f>
        <v>322205</v>
      </c>
      <c r="M115" s="149">
        <f>'[4]Relatório Empregados II'!$AL116:$AL116</f>
        <v>0</v>
      </c>
      <c r="N115" s="150">
        <f>'[4]Relatório Empregados II'!$AP116</f>
        <v>0</v>
      </c>
      <c r="O115" s="163">
        <f>'[4]Relatório Empregados II'!$AR116</f>
        <v>0</v>
      </c>
      <c r="P115" s="151">
        <f>'[4]Relatório Empregados II'!$AT116:$AT116</f>
        <v>0</v>
      </c>
      <c r="Q115" s="152">
        <f>'[4]Relatório Empregados II'!$AX116:$AX116</f>
        <v>180</v>
      </c>
      <c r="R115" s="153">
        <f>'[4]Relatório Empregados II'!$BA116:$BA116</f>
        <v>0</v>
      </c>
      <c r="S115" s="154" t="str">
        <f>'[4]Relatório Empregados II'!$BE116:$BE116</f>
        <v/>
      </c>
      <c r="T115" s="154" t="str">
        <f>'[4]Relatório Empregados II'!$BH116:$BH116</f>
        <v>CLT</v>
      </c>
      <c r="U115" s="148">
        <f>'[4]Relatório Empregados II'!$BK116:$BK116</f>
        <v>0</v>
      </c>
      <c r="V115" s="165">
        <f>'[4]Relatório Empregados II'!$BN116</f>
        <v>0</v>
      </c>
      <c r="W115" s="204">
        <f>'[4]Relatório Empregados II'!$BP116</f>
        <v>0</v>
      </c>
      <c r="X115" s="140">
        <f>'[4]Relatório Empregados II'!$BR116:$BR116</f>
        <v>1665.93</v>
      </c>
      <c r="Y115" s="157">
        <f>'[4]Relatório Empregados II'!$BU116</f>
        <v>0</v>
      </c>
      <c r="Z115" s="167">
        <f>'[4]Relatório Empregados II'!$BW116:$BW116</f>
        <v>0</v>
      </c>
      <c r="AA115" s="168">
        <f>'[4]Relatório Empregados II'!$CA116:$CA116</f>
        <v>0</v>
      </c>
      <c r="AB115" s="168">
        <f>'[4]Relatório Empregados II'!$CD116:$CD116</f>
        <v>209</v>
      </c>
      <c r="AC115" s="168">
        <f>'[4]Relatório Empregados II'!$CG116:$CG116</f>
        <v>0</v>
      </c>
      <c r="AD115" s="168">
        <f>'[4]Relatório Empregados II'!$CJ116</f>
        <v>0</v>
      </c>
      <c r="AE115" s="168">
        <f>'[4]Relatório Empregados II'!$CL116</f>
        <v>0</v>
      </c>
      <c r="AF115" s="168">
        <f>'[4]Relatório Empregados II'!$CN116:$CN116</f>
        <v>0</v>
      </c>
      <c r="AG115" s="168">
        <f>'[4]Relatório Empregados II'!$CQ116</f>
        <v>0</v>
      </c>
      <c r="AH115" s="140">
        <f>'[4]Relatório Empregados II'!$CS116:$CS116</f>
        <v>266.70999999999998</v>
      </c>
      <c r="AI115" s="157">
        <f>'[4]Relatório Empregados II'!$CV116:$CV116</f>
        <v>0</v>
      </c>
      <c r="AJ115" s="140">
        <f>'[4]Relatório Empregados II'!$CY116:$CY116</f>
        <v>926.84366</v>
      </c>
      <c r="AK115" s="157">
        <f>'[4]Relatório Empregados II'!$DB116:$DB116</f>
        <v>926.84366</v>
      </c>
      <c r="AL115" s="140">
        <f>'[4]Relatório Empregados II'!$DE116:$DE116</f>
        <v>0</v>
      </c>
      <c r="AM115" s="140">
        <f>'[4]Relatório Empregados II'!$DH116</f>
        <v>0</v>
      </c>
      <c r="AN115" s="157">
        <f>'[4]Relatório Empregados II'!$DJ116</f>
        <v>926.84366</v>
      </c>
      <c r="AO115" s="140">
        <f>'[4]Relatório Empregados II'!$DL116</f>
        <v>0</v>
      </c>
      <c r="AP115" s="140">
        <f>'[4]Relatório Empregados II'!$DM$3:$DM116</f>
        <v>0</v>
      </c>
      <c r="AQ115" s="157"/>
      <c r="AR115" s="157"/>
      <c r="AS115" s="140">
        <f>'[4]Relatório Empregados II'!$DQ116:$DQ116</f>
        <v>0</v>
      </c>
      <c r="AT115" s="169">
        <f>'[4]Relatório Empregados II'!$DT116</f>
        <v>0</v>
      </c>
      <c r="AU115" s="167">
        <f>'[4]Relatório Empregados II'!$DV116</f>
        <v>0</v>
      </c>
      <c r="AV115" s="167">
        <f>'[4]Relatório Empregados II'!$DX116</f>
        <v>0</v>
      </c>
      <c r="AW115" s="156">
        <f>'[4]Relatório Empregados II'!$DZ116</f>
        <v>0</v>
      </c>
      <c r="AX115" s="156">
        <f>'[4]Relatório Empregados II'!$EB116</f>
        <v>0</v>
      </c>
      <c r="AY115" s="167" t="str">
        <f>'[4]Relatório Empregados II'!$ED116</f>
        <v>SALA DE MEDICAÇAO</v>
      </c>
      <c r="AZ115" s="156">
        <f>'[4]Relatório Empregados II'!$EH116</f>
        <v>0</v>
      </c>
      <c r="BA115" s="156">
        <f>'[4]Relatório Empregados II'!$EJ116</f>
        <v>0</v>
      </c>
    </row>
    <row r="116" spans="1:53">
      <c r="A116" s="170" t="str">
        <f>IFERROR(('[4]Relatório Empregados II'!$A117:$B117),"")</f>
        <v>31/07/2020</v>
      </c>
      <c r="B116" s="142" t="str">
        <f>'[4]Relatório Empregados II'!$D117:$D117</f>
        <v>12955134000900</v>
      </c>
      <c r="C116" s="158" t="str">
        <f>'[4]Relatório Empregados II'!$G117:$G117</f>
        <v>INSTITUTO DIVA ALVES DO BRASIL</v>
      </c>
      <c r="D116" s="161" t="str">
        <f>'[4]Relatório Empregados II'!$J117</f>
        <v>6033075</v>
      </c>
      <c r="E116" s="143" t="str">
        <f>'[4]Relatório Empregados II'!$L117:L117</f>
        <v>UPA 24H PARQUE LAFAIETE - DUQUE DE CAXIAS I</v>
      </c>
      <c r="F116" s="144" t="str">
        <f>'[4]Relatório Empregados II'!$P117:$P117</f>
        <v>0008/2020</v>
      </c>
      <c r="G116" s="173" cm="1">
        <f t="array" ref="G116">'[4]Relatório Empregados II'!$T117:T117</f>
        <v>2020</v>
      </c>
      <c r="H116" s="145" t="str">
        <f>'[4]Relatório Empregados II'!$W117</f>
        <v>07</v>
      </c>
      <c r="I116" s="146">
        <f>'[4]Relatório Empregados II'!$Y117:$Y117</f>
        <v>0</v>
      </c>
      <c r="J116" s="147">
        <f>'[4]Relatório Empregados II'!$AB117:$AB117</f>
        <v>0</v>
      </c>
      <c r="K116" s="162">
        <f>'[4]Relatório Empregados II'!$AE117:$AE117</f>
        <v>0</v>
      </c>
      <c r="L116" s="163" cm="1">
        <f t="array" ref="L116">'[4]Relatório Empregados II'!$AI117:$AI117</f>
        <v>322205</v>
      </c>
      <c r="M116" s="149">
        <f>'[4]Relatório Empregados II'!$AL117:$AL117</f>
        <v>0</v>
      </c>
      <c r="N116" s="150">
        <f>'[4]Relatório Empregados II'!$AP117</f>
        <v>0</v>
      </c>
      <c r="O116" s="163">
        <f>'[4]Relatório Empregados II'!$AR117</f>
        <v>0</v>
      </c>
      <c r="P116" s="151">
        <f>'[4]Relatório Empregados II'!$AT117:$AT117</f>
        <v>0</v>
      </c>
      <c r="Q116" s="152">
        <f>'[4]Relatório Empregados II'!$AX117:$AX117</f>
        <v>180</v>
      </c>
      <c r="R116" s="153">
        <f>'[4]Relatório Empregados II'!$BA117:$BA117</f>
        <v>0</v>
      </c>
      <c r="S116" s="154" t="str">
        <f>'[4]Relatório Empregados II'!$BE117:$BE117</f>
        <v/>
      </c>
      <c r="T116" s="154" t="str">
        <f>'[4]Relatório Empregados II'!$BH117:$BH117</f>
        <v>CLT</v>
      </c>
      <c r="U116" s="148">
        <f>'[4]Relatório Empregados II'!$BK117:$BK117</f>
        <v>0</v>
      </c>
      <c r="V116" s="165">
        <f>'[4]Relatório Empregados II'!$BN117</f>
        <v>0</v>
      </c>
      <c r="W116" s="204">
        <f>'[4]Relatório Empregados II'!$BP117</f>
        <v>0</v>
      </c>
      <c r="X116" s="140">
        <f>'[4]Relatório Empregados II'!$BR117:$BR117</f>
        <v>1665.93</v>
      </c>
      <c r="Y116" s="157">
        <f>'[4]Relatório Empregados II'!$BU117</f>
        <v>0</v>
      </c>
      <c r="Z116" s="167">
        <f>'[4]Relatório Empregados II'!$BW117:$BW117</f>
        <v>0</v>
      </c>
      <c r="AA116" s="168">
        <f>'[4]Relatório Empregados II'!$CA117:$CA117</f>
        <v>0</v>
      </c>
      <c r="AB116" s="168">
        <f>'[4]Relatório Empregados II'!$CD117:$CD117</f>
        <v>209</v>
      </c>
      <c r="AC116" s="168">
        <f>'[4]Relatório Empregados II'!$CG117:$CG117</f>
        <v>0</v>
      </c>
      <c r="AD116" s="168">
        <f>'[4]Relatório Empregados II'!$CJ117</f>
        <v>0</v>
      </c>
      <c r="AE116" s="168">
        <f>'[4]Relatório Empregados II'!$CL117</f>
        <v>0</v>
      </c>
      <c r="AF116" s="168">
        <f>'[4]Relatório Empregados II'!$CN117:$CN117</f>
        <v>0</v>
      </c>
      <c r="AG116" s="168">
        <f>'[4]Relatório Empregados II'!$CQ117</f>
        <v>0</v>
      </c>
      <c r="AH116" s="140">
        <f>'[4]Relatório Empregados II'!$CS117:$CS117</f>
        <v>182.52</v>
      </c>
      <c r="AI116" s="157">
        <f>'[4]Relatório Empregados II'!$CV117:$CV117</f>
        <v>0</v>
      </c>
      <c r="AJ116" s="140">
        <f>'[4]Relatório Empregados II'!$CY117:$CY117</f>
        <v>634.27089999999998</v>
      </c>
      <c r="AK116" s="157">
        <f>'[4]Relatório Empregados II'!$DB117:$DB117</f>
        <v>634.27089999999998</v>
      </c>
      <c r="AL116" s="140">
        <f>'[4]Relatório Empregados II'!$DE117:$DE117</f>
        <v>0</v>
      </c>
      <c r="AM116" s="140">
        <f>'[4]Relatório Empregados II'!$DH117</f>
        <v>0</v>
      </c>
      <c r="AN116" s="157">
        <f>'[4]Relatório Empregados II'!$DJ117</f>
        <v>634.27089999999998</v>
      </c>
      <c r="AO116" s="140">
        <f>'[4]Relatório Empregados II'!$DL117</f>
        <v>0</v>
      </c>
      <c r="AP116" s="140">
        <f>'[4]Relatório Empregados II'!$DM$3:$DM117</f>
        <v>0</v>
      </c>
      <c r="AQ116" s="157"/>
      <c r="AR116" s="157"/>
      <c r="AS116" s="140">
        <f>'[4]Relatório Empregados II'!$DQ117:$DQ117</f>
        <v>0</v>
      </c>
      <c r="AT116" s="169">
        <f>'[4]Relatório Empregados II'!$DT117</f>
        <v>0</v>
      </c>
      <c r="AU116" s="167">
        <f>'[4]Relatório Empregados II'!$DV117</f>
        <v>0</v>
      </c>
      <c r="AV116" s="167">
        <f>'[4]Relatório Empregados II'!$DX117</f>
        <v>0</v>
      </c>
      <c r="AW116" s="156">
        <f>'[4]Relatório Empregados II'!$DZ117</f>
        <v>0</v>
      </c>
      <c r="AX116" s="156">
        <f>'[4]Relatório Empregados II'!$EB117</f>
        <v>0</v>
      </c>
      <c r="AY116" s="167" t="str">
        <f>'[4]Relatório Empregados II'!$ED117</f>
        <v>SALA DE MEDICAÇAO</v>
      </c>
      <c r="AZ116" s="156">
        <f>'[4]Relatório Empregados II'!$EH117</f>
        <v>0</v>
      </c>
      <c r="BA116" s="156">
        <f>'[4]Relatório Empregados II'!$EJ117</f>
        <v>0</v>
      </c>
    </row>
    <row r="117" spans="1:53">
      <c r="A117" s="170" t="str">
        <f>IFERROR(('[4]Relatório Empregados II'!$A118:$B118),"")</f>
        <v>31/07/2020</v>
      </c>
      <c r="B117" s="142" t="str">
        <f>'[4]Relatório Empregados II'!$D118:$D118</f>
        <v>12955134000900</v>
      </c>
      <c r="C117" s="158" t="str">
        <f>'[4]Relatório Empregados II'!$G118:$G118</f>
        <v>INSTITUTO DIVA ALVES DO BRASIL</v>
      </c>
      <c r="D117" s="161" t="str">
        <f>'[4]Relatório Empregados II'!$J118</f>
        <v>6033075</v>
      </c>
      <c r="E117" s="143" t="str">
        <f>'[4]Relatório Empregados II'!$L118:L118</f>
        <v>UPA 24H PARQUE LAFAIETE - DUQUE DE CAXIAS I</v>
      </c>
      <c r="F117" s="144" t="str">
        <f>'[4]Relatório Empregados II'!$P118:$P118</f>
        <v>0008/2020</v>
      </c>
      <c r="G117" s="173" cm="1">
        <f t="array" ref="G117">'[4]Relatório Empregados II'!$T118:T118</f>
        <v>2020</v>
      </c>
      <c r="H117" s="145" t="str">
        <f>'[4]Relatório Empregados II'!$W118</f>
        <v>07</v>
      </c>
      <c r="I117" s="146">
        <f>'[4]Relatório Empregados II'!$Y118:$Y118</f>
        <v>0</v>
      </c>
      <c r="J117" s="147">
        <f>'[4]Relatório Empregados II'!$AB118:$AB118</f>
        <v>0</v>
      </c>
      <c r="K117" s="162">
        <f>'[4]Relatório Empregados II'!$AE118:$AE118</f>
        <v>0</v>
      </c>
      <c r="L117" s="163" cm="1">
        <f t="array" ref="L117">'[4]Relatório Empregados II'!$AI118:$AI118</f>
        <v>322205</v>
      </c>
      <c r="M117" s="149">
        <f>'[4]Relatório Empregados II'!$AL118:$AL118</f>
        <v>0</v>
      </c>
      <c r="N117" s="150">
        <f>'[4]Relatório Empregados II'!$AP118</f>
        <v>0</v>
      </c>
      <c r="O117" s="163">
        <f>'[4]Relatório Empregados II'!$AR118</f>
        <v>0</v>
      </c>
      <c r="P117" s="151">
        <f>'[4]Relatório Empregados II'!$AT118:$AT118</f>
        <v>0</v>
      </c>
      <c r="Q117" s="152">
        <f>'[4]Relatório Empregados II'!$AX118:$AX118</f>
        <v>180</v>
      </c>
      <c r="R117" s="153">
        <f>'[4]Relatório Empregados II'!$BA118:$BA118</f>
        <v>0</v>
      </c>
      <c r="S117" s="154" t="str">
        <f>'[4]Relatório Empregados II'!$BE118:$BE118</f>
        <v/>
      </c>
      <c r="T117" s="154" t="str">
        <f>'[4]Relatório Empregados II'!$BH118:$BH118</f>
        <v>CLT</v>
      </c>
      <c r="U117" s="148">
        <f>'[4]Relatório Empregados II'!$BK118:$BK118</f>
        <v>0</v>
      </c>
      <c r="V117" s="165">
        <f>'[4]Relatório Empregados II'!$BN118</f>
        <v>0</v>
      </c>
      <c r="W117" s="204">
        <f>'[4]Relatório Empregados II'!$BP118</f>
        <v>0</v>
      </c>
      <c r="X117" s="140">
        <f>'[4]Relatório Empregados II'!$BR118:$BR118</f>
        <v>1665.93</v>
      </c>
      <c r="Y117" s="157">
        <f>'[4]Relatório Empregados II'!$BU118</f>
        <v>0</v>
      </c>
      <c r="Z117" s="167">
        <f>'[4]Relatório Empregados II'!$BW118:$BW118</f>
        <v>0</v>
      </c>
      <c r="AA117" s="168">
        <f>'[4]Relatório Empregados II'!$CA118:$CA118</f>
        <v>0</v>
      </c>
      <c r="AB117" s="168">
        <f>'[4]Relatório Empregados II'!$CD118:$CD118</f>
        <v>209</v>
      </c>
      <c r="AC117" s="168">
        <f>'[4]Relatório Empregados II'!$CG118:$CG118</f>
        <v>0</v>
      </c>
      <c r="AD117" s="168">
        <f>'[4]Relatório Empregados II'!$CJ118</f>
        <v>0</v>
      </c>
      <c r="AE117" s="168">
        <f>'[4]Relatório Empregados II'!$CL118</f>
        <v>0</v>
      </c>
      <c r="AF117" s="168">
        <f>'[4]Relatório Empregados II'!$CN118:$CN118</f>
        <v>0</v>
      </c>
      <c r="AG117" s="168">
        <f>'[4]Relatório Empregados II'!$CQ118</f>
        <v>0</v>
      </c>
      <c r="AH117" s="140">
        <f>'[4]Relatório Empregados II'!$CS118:$CS118</f>
        <v>182.52</v>
      </c>
      <c r="AI117" s="157">
        <f>'[4]Relatório Empregados II'!$CV118:$CV118</f>
        <v>0</v>
      </c>
      <c r="AJ117" s="140">
        <f>'[4]Relatório Empregados II'!$CY118:$CY118</f>
        <v>634.27089999999998</v>
      </c>
      <c r="AK117" s="157">
        <f>'[4]Relatório Empregados II'!$DB118:$DB118</f>
        <v>634.27089999999998</v>
      </c>
      <c r="AL117" s="140">
        <f>'[4]Relatório Empregados II'!$DE118:$DE118</f>
        <v>0</v>
      </c>
      <c r="AM117" s="140">
        <f>'[4]Relatório Empregados II'!$DH118</f>
        <v>0</v>
      </c>
      <c r="AN117" s="157">
        <f>'[4]Relatório Empregados II'!$DJ118</f>
        <v>634.27089999999998</v>
      </c>
      <c r="AO117" s="140">
        <f>'[4]Relatório Empregados II'!$DL118</f>
        <v>0</v>
      </c>
      <c r="AP117" s="140">
        <f>'[4]Relatório Empregados II'!$DM$3:$DM118</f>
        <v>0</v>
      </c>
      <c r="AQ117" s="157"/>
      <c r="AR117" s="157"/>
      <c r="AS117" s="140">
        <f>'[4]Relatório Empregados II'!$DQ118:$DQ118</f>
        <v>0</v>
      </c>
      <c r="AT117" s="169">
        <f>'[4]Relatório Empregados II'!$DT118</f>
        <v>0</v>
      </c>
      <c r="AU117" s="167">
        <f>'[4]Relatório Empregados II'!$DV118</f>
        <v>0</v>
      </c>
      <c r="AV117" s="167">
        <f>'[4]Relatório Empregados II'!$DX118</f>
        <v>0</v>
      </c>
      <c r="AW117" s="156">
        <f>'[4]Relatório Empregados II'!$DZ118</f>
        <v>0</v>
      </c>
      <c r="AX117" s="156">
        <f>'[4]Relatório Empregados II'!$EB118</f>
        <v>0</v>
      </c>
      <c r="AY117" s="167" t="str">
        <f>'[4]Relatório Empregados II'!$ED118</f>
        <v>ACOLHIMENTO</v>
      </c>
      <c r="AZ117" s="156">
        <f>'[4]Relatório Empregados II'!$EH118</f>
        <v>0</v>
      </c>
      <c r="BA117" s="156">
        <f>'[4]Relatório Empregados II'!$EJ118</f>
        <v>0</v>
      </c>
    </row>
    <row r="118" spans="1:53">
      <c r="A118" s="170" t="str">
        <f>IFERROR(('[4]Relatório Empregados II'!$A119:$B119),"")</f>
        <v>31/07/2020</v>
      </c>
      <c r="B118" s="142" t="str">
        <f>'[4]Relatório Empregados II'!$D119:$D119</f>
        <v>12955134000900</v>
      </c>
      <c r="C118" s="158" t="str">
        <f>'[4]Relatório Empregados II'!$G119:$G119</f>
        <v>INSTITUTO DIVA ALVES DO BRASIL</v>
      </c>
      <c r="D118" s="161" t="str">
        <f>'[4]Relatório Empregados II'!$J119</f>
        <v>6033075</v>
      </c>
      <c r="E118" s="143" t="str">
        <f>'[4]Relatório Empregados II'!$L119:L119</f>
        <v>UPA 24H PARQUE LAFAIETE - DUQUE DE CAXIAS I</v>
      </c>
      <c r="F118" s="144" t="str">
        <f>'[4]Relatório Empregados II'!$P119:$P119</f>
        <v>0008/2020</v>
      </c>
      <c r="G118" s="173" cm="1">
        <f t="array" ref="G118">'[4]Relatório Empregados II'!$T119:T119</f>
        <v>2020</v>
      </c>
      <c r="H118" s="145" t="str">
        <f>'[4]Relatório Empregados II'!$W119</f>
        <v>07</v>
      </c>
      <c r="I118" s="146">
        <f>'[4]Relatório Empregados II'!$Y119:$Y119</f>
        <v>0</v>
      </c>
      <c r="J118" s="147">
        <f>'[4]Relatório Empregados II'!$AB119:$AB119</f>
        <v>0</v>
      </c>
      <c r="K118" s="162">
        <f>'[4]Relatório Empregados II'!$AE119:$AE119</f>
        <v>0</v>
      </c>
      <c r="L118" s="163" cm="1">
        <f t="array" ref="L118">'[4]Relatório Empregados II'!$AI119:$AI119</f>
        <v>322205</v>
      </c>
      <c r="M118" s="149">
        <f>'[4]Relatório Empregados II'!$AL119:$AL119</f>
        <v>0</v>
      </c>
      <c r="N118" s="150">
        <f>'[4]Relatório Empregados II'!$AP119</f>
        <v>0</v>
      </c>
      <c r="O118" s="163">
        <f>'[4]Relatório Empregados II'!$AR119</f>
        <v>0</v>
      </c>
      <c r="P118" s="151">
        <f>'[4]Relatório Empregados II'!$AT119:$AT119</f>
        <v>0</v>
      </c>
      <c r="Q118" s="152">
        <f>'[4]Relatório Empregados II'!$AX119:$AX119</f>
        <v>180</v>
      </c>
      <c r="R118" s="153">
        <f>'[4]Relatório Empregados II'!$BA119:$BA119</f>
        <v>0</v>
      </c>
      <c r="S118" s="154" t="str">
        <f>'[4]Relatório Empregados II'!$BE119:$BE119</f>
        <v/>
      </c>
      <c r="T118" s="154" t="str">
        <f>'[4]Relatório Empregados II'!$BH119:$BH119</f>
        <v>CLT</v>
      </c>
      <c r="U118" s="148">
        <f>'[4]Relatório Empregados II'!$BK119:$BK119</f>
        <v>0</v>
      </c>
      <c r="V118" s="165">
        <f>'[4]Relatório Empregados II'!$BN119</f>
        <v>0</v>
      </c>
      <c r="W118" s="204">
        <f>'[4]Relatório Empregados II'!$BP119</f>
        <v>0</v>
      </c>
      <c r="X118" s="140">
        <f>'[4]Relatório Empregados II'!$BR119:$BR119</f>
        <v>1665.93</v>
      </c>
      <c r="Y118" s="157">
        <f>'[4]Relatório Empregados II'!$BU119</f>
        <v>0</v>
      </c>
      <c r="Z118" s="167">
        <f>'[4]Relatório Empregados II'!$BW119:$BW119</f>
        <v>0</v>
      </c>
      <c r="AA118" s="168">
        <f>'[4]Relatório Empregados II'!$CA119:$CA119</f>
        <v>0</v>
      </c>
      <c r="AB118" s="168">
        <f>'[4]Relatório Empregados II'!$CD119:$CD119</f>
        <v>209</v>
      </c>
      <c r="AC118" s="168">
        <f>'[4]Relatório Empregados II'!$CG119:$CG119</f>
        <v>0</v>
      </c>
      <c r="AD118" s="168">
        <f>'[4]Relatório Empregados II'!$CJ119</f>
        <v>0</v>
      </c>
      <c r="AE118" s="168">
        <f>'[4]Relatório Empregados II'!$CL119</f>
        <v>0</v>
      </c>
      <c r="AF118" s="168">
        <f>'[4]Relatório Empregados II'!$CN119:$CN119</f>
        <v>0</v>
      </c>
      <c r="AG118" s="168">
        <f>'[4]Relatório Empregados II'!$CQ119</f>
        <v>0</v>
      </c>
      <c r="AH118" s="140">
        <f>'[4]Relatório Empregados II'!$CS119:$CS119</f>
        <v>245.67</v>
      </c>
      <c r="AI118" s="157">
        <f>'[4]Relatório Empregados II'!$CV119:$CV119</f>
        <v>0</v>
      </c>
      <c r="AJ118" s="140">
        <f>'[4]Relatório Empregados II'!$CY119:$CY119</f>
        <v>853.70464000000004</v>
      </c>
      <c r="AK118" s="157">
        <f>'[4]Relatório Empregados II'!$DB119:$DB119</f>
        <v>853.70464000000004</v>
      </c>
      <c r="AL118" s="140">
        <f>'[4]Relatório Empregados II'!$DE119:$DE119</f>
        <v>0</v>
      </c>
      <c r="AM118" s="140">
        <f>'[4]Relatório Empregados II'!$DH119</f>
        <v>0</v>
      </c>
      <c r="AN118" s="157">
        <f>'[4]Relatório Empregados II'!$DJ119</f>
        <v>853.70464000000004</v>
      </c>
      <c r="AO118" s="140">
        <f>'[4]Relatório Empregados II'!$DL119</f>
        <v>0</v>
      </c>
      <c r="AP118" s="140">
        <f>'[4]Relatório Empregados II'!$DM$3:$DM119</f>
        <v>0</v>
      </c>
      <c r="AQ118" s="157"/>
      <c r="AR118" s="157"/>
      <c r="AS118" s="140">
        <f>'[4]Relatório Empregados II'!$DQ119:$DQ119</f>
        <v>0</v>
      </c>
      <c r="AT118" s="169">
        <f>'[4]Relatório Empregados II'!$DT119</f>
        <v>0</v>
      </c>
      <c r="AU118" s="167">
        <f>'[4]Relatório Empregados II'!$DV119</f>
        <v>0</v>
      </c>
      <c r="AV118" s="167">
        <f>'[4]Relatório Empregados II'!$DX119</f>
        <v>0</v>
      </c>
      <c r="AW118" s="156">
        <f>'[4]Relatório Empregados II'!$DZ119</f>
        <v>0</v>
      </c>
      <c r="AX118" s="156">
        <f>'[4]Relatório Empregados II'!$EB119</f>
        <v>0</v>
      </c>
      <c r="AY118" s="167" t="str">
        <f>'[4]Relatório Empregados II'!$ED119</f>
        <v>SALA DE SUTURA/CURATIVO</v>
      </c>
      <c r="AZ118" s="156">
        <f>'[4]Relatório Empregados II'!$EH119</f>
        <v>0</v>
      </c>
      <c r="BA118" s="156">
        <f>'[4]Relatório Empregados II'!$EJ119</f>
        <v>0</v>
      </c>
    </row>
    <row r="119" spans="1:53">
      <c r="A119" s="170" t="str">
        <f>IFERROR(('[4]Relatório Empregados II'!$A120:$B120),"")</f>
        <v>31/07/2020</v>
      </c>
      <c r="B119" s="142" t="str">
        <f>'[4]Relatório Empregados II'!$D120:$D120</f>
        <v>12955134000900</v>
      </c>
      <c r="C119" s="158" t="str">
        <f>'[4]Relatório Empregados II'!$G120:$G120</f>
        <v>INSTITUTO DIVA ALVES DO BRASIL</v>
      </c>
      <c r="D119" s="161" t="str">
        <f>'[4]Relatório Empregados II'!$J120</f>
        <v>6033075</v>
      </c>
      <c r="E119" s="143" t="str">
        <f>'[4]Relatório Empregados II'!$L120:L120</f>
        <v>UPA 24H PARQUE LAFAIETE - DUQUE DE CAXIAS I</v>
      </c>
      <c r="F119" s="144" t="str">
        <f>'[4]Relatório Empregados II'!$P120:$P120</f>
        <v>0008/2020</v>
      </c>
      <c r="G119" s="173" cm="1">
        <f t="array" ref="G119">'[4]Relatório Empregados II'!$T120:T120</f>
        <v>2020</v>
      </c>
      <c r="H119" s="145" t="str">
        <f>'[4]Relatório Empregados II'!$W120</f>
        <v>07</v>
      </c>
      <c r="I119" s="146">
        <f>'[4]Relatório Empregados II'!$Y120:$Y120</f>
        <v>0</v>
      </c>
      <c r="J119" s="147">
        <f>'[4]Relatório Empregados II'!$AB120:$AB120</f>
        <v>0</v>
      </c>
      <c r="K119" s="162">
        <f>'[4]Relatório Empregados II'!$AE120:$AE120</f>
        <v>0</v>
      </c>
      <c r="L119" s="163" cm="1">
        <f t="array" ref="L119">'[4]Relatório Empregados II'!$AI120:$AI120</f>
        <v>322205</v>
      </c>
      <c r="M119" s="149">
        <f>'[4]Relatório Empregados II'!$AL120:$AL120</f>
        <v>0</v>
      </c>
      <c r="N119" s="150">
        <f>'[4]Relatório Empregados II'!$AP120</f>
        <v>0</v>
      </c>
      <c r="O119" s="163">
        <f>'[4]Relatório Empregados II'!$AR120</f>
        <v>0</v>
      </c>
      <c r="P119" s="151">
        <f>'[4]Relatório Empregados II'!$AT120:$AT120</f>
        <v>0</v>
      </c>
      <c r="Q119" s="152">
        <f>'[4]Relatório Empregados II'!$AX120:$AX120</f>
        <v>180</v>
      </c>
      <c r="R119" s="153">
        <f>'[4]Relatório Empregados II'!$BA120:$BA120</f>
        <v>0</v>
      </c>
      <c r="S119" s="154" t="str">
        <f>'[4]Relatório Empregados II'!$BE120:$BE120</f>
        <v/>
      </c>
      <c r="T119" s="154" t="str">
        <f>'[4]Relatório Empregados II'!$BH120:$BH120</f>
        <v>CLT</v>
      </c>
      <c r="U119" s="148">
        <f>'[4]Relatório Empregados II'!$BK120:$BK120</f>
        <v>0</v>
      </c>
      <c r="V119" s="165">
        <f>'[4]Relatório Empregados II'!$BN120</f>
        <v>0</v>
      </c>
      <c r="W119" s="204">
        <f>'[4]Relatório Empregados II'!$BP120</f>
        <v>0</v>
      </c>
      <c r="X119" s="140">
        <f>'[4]Relatório Empregados II'!$BR120:$BR120</f>
        <v>1665.93</v>
      </c>
      <c r="Y119" s="157">
        <f>'[4]Relatório Empregados II'!$BU120</f>
        <v>0</v>
      </c>
      <c r="Z119" s="167">
        <f>'[4]Relatório Empregados II'!$BW120:$BW120</f>
        <v>0</v>
      </c>
      <c r="AA119" s="168">
        <f>'[4]Relatório Empregados II'!$CA120:$CA120</f>
        <v>0</v>
      </c>
      <c r="AB119" s="168">
        <f>'[4]Relatório Empregados II'!$CD120:$CD120</f>
        <v>181.13</v>
      </c>
      <c r="AC119" s="168">
        <f>'[4]Relatório Empregados II'!$CG120:$CG120</f>
        <v>0</v>
      </c>
      <c r="AD119" s="168">
        <f>'[4]Relatório Empregados II'!$CJ120</f>
        <v>0</v>
      </c>
      <c r="AE119" s="168">
        <f>'[4]Relatório Empregados II'!$CL120</f>
        <v>0</v>
      </c>
      <c r="AF119" s="168">
        <f>'[4]Relatório Empregados II'!$CN120:$CN120</f>
        <v>0</v>
      </c>
      <c r="AG119" s="168">
        <f>'[4]Relatório Empregados II'!$CQ120</f>
        <v>0</v>
      </c>
      <c r="AH119" s="140">
        <f>'[4]Relatório Empregados II'!$CS120:$CS120</f>
        <v>183.57</v>
      </c>
      <c r="AI119" s="157">
        <f>'[4]Relatório Empregados II'!$CV120:$CV120</f>
        <v>0</v>
      </c>
      <c r="AJ119" s="140">
        <f>'[4]Relatório Empregados II'!$CY120:$CY120</f>
        <v>699.66484000000003</v>
      </c>
      <c r="AK119" s="157">
        <f>'[4]Relatório Empregados II'!$DB120:$DB120</f>
        <v>699.66484000000003</v>
      </c>
      <c r="AL119" s="140">
        <f>'[4]Relatório Empregados II'!$DE120:$DE120</f>
        <v>0</v>
      </c>
      <c r="AM119" s="140">
        <f>'[4]Relatório Empregados II'!$DH120</f>
        <v>0</v>
      </c>
      <c r="AN119" s="157">
        <f>'[4]Relatório Empregados II'!$DJ120</f>
        <v>699.66484000000003</v>
      </c>
      <c r="AO119" s="140">
        <f>'[4]Relatório Empregados II'!$DL120</f>
        <v>0</v>
      </c>
      <c r="AP119" s="140">
        <f>'[4]Relatório Empregados II'!$DM$3:$DM120</f>
        <v>0</v>
      </c>
      <c r="AQ119" s="157"/>
      <c r="AR119" s="157"/>
      <c r="AS119" s="140">
        <f>'[4]Relatório Empregados II'!$DQ120:$DQ120</f>
        <v>0</v>
      </c>
      <c r="AT119" s="169">
        <f>'[4]Relatório Empregados II'!$DT120</f>
        <v>0</v>
      </c>
      <c r="AU119" s="167">
        <f>'[4]Relatório Empregados II'!$DV120</f>
        <v>0</v>
      </c>
      <c r="AV119" s="167">
        <f>'[4]Relatório Empregados II'!$DX120</f>
        <v>0</v>
      </c>
      <c r="AW119" s="156">
        <f>'[4]Relatório Empregados II'!$DZ120</f>
        <v>0</v>
      </c>
      <c r="AX119" s="156">
        <f>'[4]Relatório Empregados II'!$EB120</f>
        <v>0</v>
      </c>
      <c r="AY119" s="167" t="str">
        <f>'[4]Relatório Empregados II'!$ED120</f>
        <v>SALA DE OBSERVAÇÃO PEDIATRICA</v>
      </c>
      <c r="AZ119" s="156">
        <f>'[4]Relatório Empregados II'!$EH120</f>
        <v>0</v>
      </c>
      <c r="BA119" s="156">
        <f>'[4]Relatório Empregados II'!$EJ120</f>
        <v>0</v>
      </c>
    </row>
    <row r="120" spans="1:53">
      <c r="A120" s="170" t="str">
        <f>IFERROR(('[4]Relatório Empregados II'!$A121:$B121),"")</f>
        <v>31/07/2020</v>
      </c>
      <c r="B120" s="142" t="str">
        <f>'[4]Relatório Empregados II'!$D121:$D121</f>
        <v>12955134000900</v>
      </c>
      <c r="C120" s="158" t="str">
        <f>'[4]Relatório Empregados II'!$G121:$G121</f>
        <v>INSTITUTO DIVA ALVES DO BRASIL</v>
      </c>
      <c r="D120" s="161" t="str">
        <f>'[4]Relatório Empregados II'!$J121</f>
        <v>6033075</v>
      </c>
      <c r="E120" s="143" t="str">
        <f>'[4]Relatório Empregados II'!$L121:L121</f>
        <v>UPA 24H PARQUE LAFAIETE - DUQUE DE CAXIAS I</v>
      </c>
      <c r="F120" s="144" t="str">
        <f>'[4]Relatório Empregados II'!$P121:$P121</f>
        <v>0008/2020</v>
      </c>
      <c r="G120" s="173" cm="1">
        <f t="array" ref="G120">'[4]Relatório Empregados II'!$T121:T121</f>
        <v>2020</v>
      </c>
      <c r="H120" s="145" t="str">
        <f>'[4]Relatório Empregados II'!$W121</f>
        <v>07</v>
      </c>
      <c r="I120" s="146">
        <f>'[4]Relatório Empregados II'!$Y121:$Y121</f>
        <v>0</v>
      </c>
      <c r="J120" s="147">
        <f>'[4]Relatório Empregados II'!$AB121:$AB121</f>
        <v>0</v>
      </c>
      <c r="K120" s="162">
        <f>'[4]Relatório Empregados II'!$AE121:$AE121</f>
        <v>0</v>
      </c>
      <c r="L120" s="163" cm="1">
        <f t="array" ref="L120">'[4]Relatório Empregados II'!$AI121:$AI121</f>
        <v>322205</v>
      </c>
      <c r="M120" s="149">
        <f>'[4]Relatório Empregados II'!$AL121:$AL121</f>
        <v>0</v>
      </c>
      <c r="N120" s="150">
        <f>'[4]Relatório Empregados II'!$AP121</f>
        <v>0</v>
      </c>
      <c r="O120" s="163">
        <f>'[4]Relatório Empregados II'!$AR121</f>
        <v>0</v>
      </c>
      <c r="P120" s="151">
        <f>'[4]Relatório Empregados II'!$AT121:$AT121</f>
        <v>0</v>
      </c>
      <c r="Q120" s="152">
        <f>'[4]Relatório Empregados II'!$AX121:$AX121</f>
        <v>180</v>
      </c>
      <c r="R120" s="153">
        <f>'[4]Relatório Empregados II'!$BA121:$BA121</f>
        <v>0</v>
      </c>
      <c r="S120" s="154" t="str">
        <f>'[4]Relatório Empregados II'!$BE121:$BE121</f>
        <v/>
      </c>
      <c r="T120" s="154" t="str">
        <f>'[4]Relatório Empregados II'!$BH121:$BH121</f>
        <v>CLT</v>
      </c>
      <c r="U120" s="148">
        <f>'[4]Relatório Empregados II'!$BK121:$BK121</f>
        <v>0</v>
      </c>
      <c r="V120" s="165">
        <f>'[4]Relatório Empregados II'!$BN121</f>
        <v>0</v>
      </c>
      <c r="W120" s="204">
        <f>'[4]Relatório Empregados II'!$BP121</f>
        <v>0</v>
      </c>
      <c r="X120" s="140">
        <f>'[4]Relatório Empregados II'!$BR121:$BR121</f>
        <v>1665.93</v>
      </c>
      <c r="Y120" s="157">
        <f>'[4]Relatório Empregados II'!$BU121</f>
        <v>0</v>
      </c>
      <c r="Z120" s="167">
        <f>'[4]Relatório Empregados II'!$BW121:$BW121</f>
        <v>0</v>
      </c>
      <c r="AA120" s="168">
        <f>'[4]Relatório Empregados II'!$CA121:$CA121</f>
        <v>0</v>
      </c>
      <c r="AB120" s="168">
        <f>'[4]Relatório Empregados II'!$CD121:$CD121</f>
        <v>209</v>
      </c>
      <c r="AC120" s="168">
        <f>'[4]Relatório Empregados II'!$CG121:$CG121</f>
        <v>0</v>
      </c>
      <c r="AD120" s="168">
        <f>'[4]Relatório Empregados II'!$CJ121</f>
        <v>0</v>
      </c>
      <c r="AE120" s="168">
        <f>'[4]Relatório Empregados II'!$CL121</f>
        <v>0</v>
      </c>
      <c r="AF120" s="168">
        <f>'[4]Relatório Empregados II'!$CN121:$CN121</f>
        <v>0</v>
      </c>
      <c r="AG120" s="168">
        <f>'[4]Relatório Empregados II'!$CQ121</f>
        <v>0</v>
      </c>
      <c r="AH120" s="140">
        <f>'[4]Relatório Empregados II'!$CS121:$CS121</f>
        <v>220.79</v>
      </c>
      <c r="AI120" s="157">
        <f>'[4]Relatório Empregados II'!$CV121:$CV121</f>
        <v>0</v>
      </c>
      <c r="AJ120" s="140">
        <f>'[4]Relatório Empregados II'!$CY121:$CY121</f>
        <v>767.26053999999999</v>
      </c>
      <c r="AK120" s="157">
        <f>'[4]Relatório Empregados II'!$DB121:$DB121</f>
        <v>767.26053999999999</v>
      </c>
      <c r="AL120" s="140">
        <f>'[4]Relatório Empregados II'!$DE121:$DE121</f>
        <v>0</v>
      </c>
      <c r="AM120" s="140">
        <f>'[4]Relatório Empregados II'!$DH121</f>
        <v>0</v>
      </c>
      <c r="AN120" s="157">
        <f>'[4]Relatório Empregados II'!$DJ121</f>
        <v>767.26053999999999</v>
      </c>
      <c r="AO120" s="140">
        <f>'[4]Relatório Empregados II'!$DL121</f>
        <v>0</v>
      </c>
      <c r="AP120" s="140">
        <f>'[4]Relatório Empregados II'!$DM$3:$DM121</f>
        <v>0</v>
      </c>
      <c r="AQ120" s="157"/>
      <c r="AR120" s="157"/>
      <c r="AS120" s="140">
        <f>'[4]Relatório Empregados II'!$DQ121:$DQ121</f>
        <v>0</v>
      </c>
      <c r="AT120" s="169">
        <f>'[4]Relatório Empregados II'!$DT121</f>
        <v>0</v>
      </c>
      <c r="AU120" s="167">
        <f>'[4]Relatório Empregados II'!$DV121</f>
        <v>0</v>
      </c>
      <c r="AV120" s="167">
        <f>'[4]Relatório Empregados II'!$DX121</f>
        <v>0</v>
      </c>
      <c r="AW120" s="156">
        <f>'[4]Relatório Empregados II'!$DZ121</f>
        <v>0</v>
      </c>
      <c r="AX120" s="156">
        <f>'[4]Relatório Empregados II'!$EB121</f>
        <v>0</v>
      </c>
      <c r="AY120" s="167" t="str">
        <f>'[4]Relatório Empregados II'!$ED121</f>
        <v>SALA DE OBSERVAÇAO</v>
      </c>
      <c r="AZ120" s="156">
        <f>'[4]Relatório Empregados II'!$EH121</f>
        <v>0</v>
      </c>
      <c r="BA120" s="156">
        <f>'[4]Relatório Empregados II'!$EJ121</f>
        <v>0</v>
      </c>
    </row>
    <row r="121" spans="1:53">
      <c r="A121" s="170" t="str">
        <f>IFERROR(('[4]Relatório Empregados II'!$A122:$B122),"")</f>
        <v>31/07/2020</v>
      </c>
      <c r="B121" s="142" t="str">
        <f>'[4]Relatório Empregados II'!$D122:$D122</f>
        <v>12955134000900</v>
      </c>
      <c r="C121" s="158" t="str">
        <f>'[4]Relatório Empregados II'!$G122:$G122</f>
        <v>INSTITUTO DIVA ALVES DO BRASIL</v>
      </c>
      <c r="D121" s="161" t="str">
        <f>'[4]Relatório Empregados II'!$J122</f>
        <v>6033075</v>
      </c>
      <c r="E121" s="143" t="str">
        <f>'[4]Relatório Empregados II'!$L122:L122</f>
        <v>UPA 24H PARQUE LAFAIETE - DUQUE DE CAXIAS I</v>
      </c>
      <c r="F121" s="144" t="str">
        <f>'[4]Relatório Empregados II'!$P122:$P122</f>
        <v>0008/2020</v>
      </c>
      <c r="G121" s="173" cm="1">
        <f t="array" ref="G121">'[4]Relatório Empregados II'!$T122:T122</f>
        <v>2020</v>
      </c>
      <c r="H121" s="145" t="str">
        <f>'[4]Relatório Empregados II'!$W122</f>
        <v>07</v>
      </c>
      <c r="I121" s="146">
        <f>'[4]Relatório Empregados II'!$Y122:$Y122</f>
        <v>0</v>
      </c>
      <c r="J121" s="147">
        <f>'[4]Relatório Empregados II'!$AB122:$AB122</f>
        <v>0</v>
      </c>
      <c r="K121" s="162">
        <f>'[4]Relatório Empregados II'!$AE122:$AE122</f>
        <v>0</v>
      </c>
      <c r="L121" s="163" cm="1">
        <f t="array" ref="L121">'[4]Relatório Empregados II'!$AI122:$AI122</f>
        <v>413110</v>
      </c>
      <c r="M121" s="149">
        <f>'[4]Relatório Empregados II'!$AL122:$AL122</f>
        <v>0</v>
      </c>
      <c r="N121" s="150">
        <f>'[4]Relatório Empregados II'!$AP122</f>
        <v>0</v>
      </c>
      <c r="O121" s="163">
        <f>'[4]Relatório Empregados II'!$AR122</f>
        <v>0</v>
      </c>
      <c r="P121" s="151">
        <f>'[4]Relatório Empregados II'!$AT122:$AT122</f>
        <v>0</v>
      </c>
      <c r="Q121" s="152">
        <f>'[4]Relatório Empregados II'!$AX122:$AX122</f>
        <v>220</v>
      </c>
      <c r="R121" s="153">
        <f>'[4]Relatório Empregados II'!$BA122:$BA122</f>
        <v>0</v>
      </c>
      <c r="S121" s="154" t="str">
        <f>'[4]Relatório Empregados II'!$BE122:$BE122</f>
        <v/>
      </c>
      <c r="T121" s="154" t="str">
        <f>'[4]Relatório Empregados II'!$BH122:$BH122</f>
        <v>CLT</v>
      </c>
      <c r="U121" s="148">
        <f>'[4]Relatório Empregados II'!$BK122:$BK122</f>
        <v>0</v>
      </c>
      <c r="V121" s="165">
        <f>'[4]Relatório Empregados II'!$BN122</f>
        <v>0</v>
      </c>
      <c r="W121" s="204">
        <f>'[4]Relatório Empregados II'!$BP122</f>
        <v>0</v>
      </c>
      <c r="X121" s="140">
        <f>'[4]Relatório Empregados II'!$BR122:$BR122</f>
        <v>1867.5</v>
      </c>
      <c r="Y121" s="157">
        <f>'[4]Relatório Empregados II'!$BU122</f>
        <v>0</v>
      </c>
      <c r="Z121" s="167">
        <f>'[4]Relatório Empregados II'!$BW122:$BW122</f>
        <v>0</v>
      </c>
      <c r="AA121" s="168">
        <f>'[4]Relatório Empregados II'!$CA122:$CA122</f>
        <v>0</v>
      </c>
      <c r="AB121" s="168">
        <f>'[4]Relatório Empregados II'!$CD122:$CD122</f>
        <v>209</v>
      </c>
      <c r="AC121" s="168">
        <f>'[4]Relatório Empregados II'!$CG122:$CG122</f>
        <v>0</v>
      </c>
      <c r="AD121" s="168">
        <f>'[4]Relatório Empregados II'!$CJ122</f>
        <v>0</v>
      </c>
      <c r="AE121" s="168">
        <f>'[4]Relatório Empregados II'!$CL122</f>
        <v>0</v>
      </c>
      <c r="AF121" s="168">
        <f>'[4]Relatório Empregados II'!$CN122:$CN122</f>
        <v>0</v>
      </c>
      <c r="AG121" s="168">
        <f>'[4]Relatório Empregados II'!$CQ122</f>
        <v>0</v>
      </c>
      <c r="AH121" s="140">
        <f>'[4]Relatório Empregados II'!$CS122:$CS122</f>
        <v>166.12</v>
      </c>
      <c r="AI121" s="157">
        <f>'[4]Relatório Empregados II'!$CV122:$CV122</f>
        <v>0</v>
      </c>
      <c r="AJ121" s="140">
        <f>'[4]Relatório Empregados II'!$CY122:$CY122</f>
        <v>577.26700000000005</v>
      </c>
      <c r="AK121" s="157">
        <f>'[4]Relatório Empregados II'!$DB122:$DB122</f>
        <v>577.26700000000005</v>
      </c>
      <c r="AL121" s="140">
        <f>'[4]Relatório Empregados II'!$DE122:$DE122</f>
        <v>0</v>
      </c>
      <c r="AM121" s="140">
        <f>'[4]Relatório Empregados II'!$DH122</f>
        <v>0</v>
      </c>
      <c r="AN121" s="157">
        <f>'[4]Relatório Empregados II'!$DJ122</f>
        <v>577.26700000000005</v>
      </c>
      <c r="AO121" s="140">
        <f>'[4]Relatório Empregados II'!$DL122</f>
        <v>0</v>
      </c>
      <c r="AP121" s="140">
        <f>'[4]Relatório Empregados II'!$DM$3:$DM122</f>
        <v>0</v>
      </c>
      <c r="AQ121" s="157"/>
      <c r="AR121" s="157"/>
      <c r="AS121" s="140">
        <f>'[4]Relatório Empregados II'!$DQ122:$DQ122</f>
        <v>0</v>
      </c>
      <c r="AT121" s="169">
        <f>'[4]Relatório Empregados II'!$DT122</f>
        <v>0</v>
      </c>
      <c r="AU121" s="167">
        <f>'[4]Relatório Empregados II'!$DV122</f>
        <v>0</v>
      </c>
      <c r="AV121" s="167">
        <f>'[4]Relatório Empregados II'!$DX122</f>
        <v>0</v>
      </c>
      <c r="AW121" s="156">
        <f>'[4]Relatório Empregados II'!$DZ122</f>
        <v>0</v>
      </c>
      <c r="AX121" s="156">
        <f>'[4]Relatório Empregados II'!$EB122</f>
        <v>0</v>
      </c>
      <c r="AY121" s="167" t="str">
        <f>'[4]Relatório Empregados II'!$ED122</f>
        <v>SALA ADMINISTRATIVA</v>
      </c>
      <c r="AZ121" s="156">
        <f>'[4]Relatório Empregados II'!$EH122</f>
        <v>0</v>
      </c>
      <c r="BA121" s="156">
        <f>'[4]Relatório Empregados II'!$EJ122</f>
        <v>0</v>
      </c>
    </row>
    <row r="122" spans="1:53">
      <c r="A122" s="170" t="str">
        <f>IFERROR(('[4]Relatório Empregados II'!$A123:$B123),"")</f>
        <v>31/07/2020</v>
      </c>
      <c r="B122" s="142" t="str">
        <f>'[4]Relatório Empregados II'!$D123:$D123</f>
        <v>12955134000900</v>
      </c>
      <c r="C122" s="158" t="str">
        <f>'[4]Relatório Empregados II'!$G123:$G123</f>
        <v>INSTITUTO DIVA ALVES DO BRASIL</v>
      </c>
      <c r="D122" s="161" t="str">
        <f>'[4]Relatório Empregados II'!$J123</f>
        <v>6033075</v>
      </c>
      <c r="E122" s="143" t="str">
        <f>'[4]Relatório Empregados II'!$L123:L123</f>
        <v>UPA 24H PARQUE LAFAIETE - DUQUE DE CAXIAS I</v>
      </c>
      <c r="F122" s="144" t="str">
        <f>'[4]Relatório Empregados II'!$P123:$P123</f>
        <v>0008/2020</v>
      </c>
      <c r="G122" s="173" cm="1">
        <f t="array" ref="G122">'[4]Relatório Empregados II'!$T123:T123</f>
        <v>2020</v>
      </c>
      <c r="H122" s="145" t="str">
        <f>'[4]Relatório Empregados II'!$W123</f>
        <v>07</v>
      </c>
      <c r="I122" s="146">
        <f>'[4]Relatório Empregados II'!$Y123:$Y123</f>
        <v>0</v>
      </c>
      <c r="J122" s="147">
        <f>'[4]Relatório Empregados II'!$AB123:$AB123</f>
        <v>0</v>
      </c>
      <c r="K122" s="162">
        <f>'[4]Relatório Empregados II'!$AE123:$AE123</f>
        <v>0</v>
      </c>
      <c r="L122" s="163" cm="1">
        <f t="array" ref="L122">'[4]Relatório Empregados II'!$AI123:$AI123</f>
        <v>322205</v>
      </c>
      <c r="M122" s="149">
        <f>'[4]Relatório Empregados II'!$AL123:$AL123</f>
        <v>0</v>
      </c>
      <c r="N122" s="150">
        <f>'[4]Relatório Empregados II'!$AP123</f>
        <v>0</v>
      </c>
      <c r="O122" s="163">
        <f>'[4]Relatório Empregados II'!$AR123</f>
        <v>0</v>
      </c>
      <c r="P122" s="151">
        <f>'[4]Relatório Empregados II'!$AT123:$AT123</f>
        <v>0</v>
      </c>
      <c r="Q122" s="152">
        <f>'[4]Relatório Empregados II'!$AX123:$AX123</f>
        <v>180</v>
      </c>
      <c r="R122" s="153">
        <f>'[4]Relatório Empregados II'!$BA123:$BA123</f>
        <v>0</v>
      </c>
      <c r="S122" s="154" t="str">
        <f>'[4]Relatório Empregados II'!$BE123:$BE123</f>
        <v/>
      </c>
      <c r="T122" s="154" t="str">
        <f>'[4]Relatório Empregados II'!$BH123:$BH123</f>
        <v>CLT</v>
      </c>
      <c r="U122" s="148">
        <f>'[4]Relatório Empregados II'!$BK123:$BK123</f>
        <v>0</v>
      </c>
      <c r="V122" s="165">
        <f>'[4]Relatório Empregados II'!$BN123</f>
        <v>0</v>
      </c>
      <c r="W122" s="204">
        <f>'[4]Relatório Empregados II'!$BP123</f>
        <v>0</v>
      </c>
      <c r="X122" s="140">
        <f>'[4]Relatório Empregados II'!$BR123:$BR123</f>
        <v>1665.93</v>
      </c>
      <c r="Y122" s="157">
        <f>'[4]Relatório Empregados II'!$BU123</f>
        <v>0</v>
      </c>
      <c r="Z122" s="167">
        <f>'[4]Relatório Empregados II'!$BW123:$BW123</f>
        <v>0</v>
      </c>
      <c r="AA122" s="168">
        <f>'[4]Relatório Empregados II'!$CA123:$CA123</f>
        <v>0</v>
      </c>
      <c r="AB122" s="168">
        <f>'[4]Relatório Empregados II'!$CD123:$CD123</f>
        <v>209</v>
      </c>
      <c r="AC122" s="168">
        <f>'[4]Relatório Empregados II'!$CG123:$CG123</f>
        <v>0</v>
      </c>
      <c r="AD122" s="168">
        <f>'[4]Relatório Empregados II'!$CJ123</f>
        <v>0</v>
      </c>
      <c r="AE122" s="168">
        <f>'[4]Relatório Empregados II'!$CL123</f>
        <v>0</v>
      </c>
      <c r="AF122" s="168">
        <f>'[4]Relatório Empregados II'!$CN123:$CN123</f>
        <v>0</v>
      </c>
      <c r="AG122" s="168">
        <f>'[4]Relatório Empregados II'!$CQ123</f>
        <v>0</v>
      </c>
      <c r="AH122" s="140">
        <f>'[4]Relatório Empregados II'!$CS123:$CS123</f>
        <v>165.3</v>
      </c>
      <c r="AI122" s="157">
        <f>'[4]Relatório Empregados II'!$CV123:$CV123</f>
        <v>0</v>
      </c>
      <c r="AJ122" s="140">
        <f>'[4]Relatório Empregados II'!$CY123:$CY123</f>
        <v>574.42583999999999</v>
      </c>
      <c r="AK122" s="157">
        <f>'[4]Relatório Empregados II'!$DB123:$DB123</f>
        <v>574.42583999999999</v>
      </c>
      <c r="AL122" s="140">
        <f>'[4]Relatório Empregados II'!$DE123:$DE123</f>
        <v>0</v>
      </c>
      <c r="AM122" s="140">
        <f>'[4]Relatório Empregados II'!$DH123</f>
        <v>0</v>
      </c>
      <c r="AN122" s="157">
        <f>'[4]Relatório Empregados II'!$DJ123</f>
        <v>574.42583999999999</v>
      </c>
      <c r="AO122" s="140">
        <f>'[4]Relatório Empregados II'!$DL123</f>
        <v>0</v>
      </c>
      <c r="AP122" s="140">
        <f>'[4]Relatório Empregados II'!$DM$3:$DM123</f>
        <v>0</v>
      </c>
      <c r="AQ122" s="157"/>
      <c r="AR122" s="157"/>
      <c r="AS122" s="140">
        <f>'[4]Relatório Empregados II'!$DQ123:$DQ123</f>
        <v>0</v>
      </c>
      <c r="AT122" s="169">
        <f>'[4]Relatório Empregados II'!$DT123</f>
        <v>0</v>
      </c>
      <c r="AU122" s="167">
        <f>'[4]Relatório Empregados II'!$DV123</f>
        <v>0</v>
      </c>
      <c r="AV122" s="167">
        <f>'[4]Relatório Empregados II'!$DX123</f>
        <v>0</v>
      </c>
      <c r="AW122" s="156">
        <f>'[4]Relatório Empregados II'!$DZ123</f>
        <v>0</v>
      </c>
      <c r="AX122" s="156">
        <f>'[4]Relatório Empregados II'!$EB123</f>
        <v>0</v>
      </c>
      <c r="AY122" s="167" t="str">
        <f>'[4]Relatório Empregados II'!$ED123</f>
        <v>SALA DE URGENCIA</v>
      </c>
      <c r="AZ122" s="156">
        <f>'[4]Relatório Empregados II'!$EH123</f>
        <v>0</v>
      </c>
      <c r="BA122" s="156">
        <f>'[4]Relatório Empregados II'!$EJ123</f>
        <v>0</v>
      </c>
    </row>
    <row r="123" spans="1:53">
      <c r="A123" s="170" t="str">
        <f>IFERROR(('[4]Relatório Empregados II'!$A124:$B124),"")</f>
        <v>31/07/2020</v>
      </c>
      <c r="B123" s="142" t="str">
        <f>'[4]Relatório Empregados II'!$D124:$D124</f>
        <v>12955134000900</v>
      </c>
      <c r="C123" s="158" t="str">
        <f>'[4]Relatório Empregados II'!$G124:$G124</f>
        <v>INSTITUTO DIVA ALVES DO BRASIL</v>
      </c>
      <c r="D123" s="161" t="str">
        <f>'[4]Relatório Empregados II'!$J124</f>
        <v>6033075</v>
      </c>
      <c r="E123" s="143" t="str">
        <f>'[4]Relatório Empregados II'!$L124:L124</f>
        <v>UPA 24H PARQUE LAFAIETE - DUQUE DE CAXIAS I</v>
      </c>
      <c r="F123" s="144" t="str">
        <f>'[4]Relatório Empregados II'!$P124:$P124</f>
        <v>0008/2020</v>
      </c>
      <c r="G123" s="173" cm="1">
        <f t="array" ref="G123">'[4]Relatório Empregados II'!$T124:T124</f>
        <v>2020</v>
      </c>
      <c r="H123" s="145" t="str">
        <f>'[4]Relatório Empregados II'!$W124</f>
        <v>07</v>
      </c>
      <c r="I123" s="146">
        <f>'[4]Relatório Empregados II'!$Y124:$Y124</f>
        <v>0</v>
      </c>
      <c r="J123" s="147">
        <f>'[4]Relatório Empregados II'!$AB124:$AB124</f>
        <v>0</v>
      </c>
      <c r="K123" s="162">
        <f>'[4]Relatório Empregados II'!$AE124:$AE124</f>
        <v>0</v>
      </c>
      <c r="L123" s="163" cm="1">
        <f t="array" ref="L123">'[4]Relatório Empregados II'!$AI124:$AI124</f>
        <v>322205</v>
      </c>
      <c r="M123" s="149">
        <f>'[4]Relatório Empregados II'!$AL124:$AL124</f>
        <v>0</v>
      </c>
      <c r="N123" s="150">
        <f>'[4]Relatório Empregados II'!$AP124</f>
        <v>0</v>
      </c>
      <c r="O123" s="163">
        <f>'[4]Relatório Empregados II'!$AR124</f>
        <v>0</v>
      </c>
      <c r="P123" s="151">
        <f>'[4]Relatório Empregados II'!$AT124:$AT124</f>
        <v>0</v>
      </c>
      <c r="Q123" s="152">
        <f>'[4]Relatório Empregados II'!$AX124:$AX124</f>
        <v>180</v>
      </c>
      <c r="R123" s="153">
        <f>'[4]Relatório Empregados II'!$BA124:$BA124</f>
        <v>0</v>
      </c>
      <c r="S123" s="154" t="str">
        <f>'[4]Relatório Empregados II'!$BE124:$BE124</f>
        <v/>
      </c>
      <c r="T123" s="154" t="str">
        <f>'[4]Relatório Empregados II'!$BH124:$BH124</f>
        <v>CLT</v>
      </c>
      <c r="U123" s="148">
        <f>'[4]Relatório Empregados II'!$BK124:$BK124</f>
        <v>0</v>
      </c>
      <c r="V123" s="165">
        <f>'[4]Relatório Empregados II'!$BN124</f>
        <v>0</v>
      </c>
      <c r="W123" s="204">
        <f>'[4]Relatório Empregados II'!$BP124</f>
        <v>0</v>
      </c>
      <c r="X123" s="140">
        <f>'[4]Relatório Empregados II'!$BR124:$BR124</f>
        <v>1665.93</v>
      </c>
      <c r="Y123" s="157">
        <f>'[4]Relatório Empregados II'!$BU124</f>
        <v>0</v>
      </c>
      <c r="Z123" s="167">
        <f>'[4]Relatório Empregados II'!$BW124:$BW124</f>
        <v>0</v>
      </c>
      <c r="AA123" s="168">
        <f>'[4]Relatório Empregados II'!$CA124:$CA124</f>
        <v>0</v>
      </c>
      <c r="AB123" s="168">
        <f>'[4]Relatório Empregados II'!$CD124:$CD124</f>
        <v>160.22999999999999</v>
      </c>
      <c r="AC123" s="168">
        <f>'[4]Relatório Empregados II'!$CG124:$CG124</f>
        <v>0</v>
      </c>
      <c r="AD123" s="168">
        <f>'[4]Relatório Empregados II'!$CJ124</f>
        <v>0</v>
      </c>
      <c r="AE123" s="168">
        <f>'[4]Relatório Empregados II'!$CL124</f>
        <v>0</v>
      </c>
      <c r="AF123" s="168">
        <f>'[4]Relatório Empregados II'!$CN124:$CN124</f>
        <v>0</v>
      </c>
      <c r="AG123" s="168">
        <f>'[4]Relatório Empregados II'!$CQ124</f>
        <v>0</v>
      </c>
      <c r="AH123" s="140">
        <f>'[4]Relatório Empregados II'!$CS124:$CS124</f>
        <v>237.61</v>
      </c>
      <c r="AI123" s="157">
        <f>'[4]Relatório Empregados II'!$CV124:$CV124</f>
        <v>0</v>
      </c>
      <c r="AJ123" s="140">
        <f>'[4]Relatório Empregados II'!$CY124:$CY124</f>
        <v>825.69614000000001</v>
      </c>
      <c r="AK123" s="157">
        <f>'[4]Relatório Empregados II'!$DB124:$DB124</f>
        <v>825.69614000000001</v>
      </c>
      <c r="AL123" s="140">
        <f>'[4]Relatório Empregados II'!$DE124:$DE124</f>
        <v>0</v>
      </c>
      <c r="AM123" s="140">
        <f>'[4]Relatório Empregados II'!$DH124</f>
        <v>0</v>
      </c>
      <c r="AN123" s="157">
        <f>'[4]Relatório Empregados II'!$DJ124</f>
        <v>825.69614000000001</v>
      </c>
      <c r="AO123" s="140">
        <f>'[4]Relatório Empregados II'!$DL124</f>
        <v>0</v>
      </c>
      <c r="AP123" s="140">
        <f>'[4]Relatório Empregados II'!$DM$3:$DM124</f>
        <v>0</v>
      </c>
      <c r="AQ123" s="157"/>
      <c r="AR123" s="157"/>
      <c r="AS123" s="140">
        <f>'[4]Relatório Empregados II'!$DQ124:$DQ124</f>
        <v>0</v>
      </c>
      <c r="AT123" s="169">
        <f>'[4]Relatório Empregados II'!$DT124</f>
        <v>0</v>
      </c>
      <c r="AU123" s="167">
        <f>'[4]Relatório Empregados II'!$DV124</f>
        <v>0</v>
      </c>
      <c r="AV123" s="167">
        <f>'[4]Relatório Empregados II'!$DX124</f>
        <v>0</v>
      </c>
      <c r="AW123" s="156">
        <f>'[4]Relatório Empregados II'!$DZ124</f>
        <v>0</v>
      </c>
      <c r="AX123" s="156">
        <f>'[4]Relatório Empregados II'!$EB124</f>
        <v>0</v>
      </c>
      <c r="AY123" s="167" t="str">
        <f>'[4]Relatório Empregados II'!$ED124</f>
        <v>ACOLHIMENTO</v>
      </c>
      <c r="AZ123" s="156">
        <f>'[4]Relatório Empregados II'!$EH124</f>
        <v>0</v>
      </c>
      <c r="BA123" s="156">
        <f>'[4]Relatório Empregados II'!$EJ124</f>
        <v>0</v>
      </c>
    </row>
    <row r="124" spans="1:53">
      <c r="A124" s="170" t="str">
        <f>IFERROR(('[4]Relatório Empregados II'!$A125:$B125),"")</f>
        <v>31/07/2020</v>
      </c>
      <c r="B124" s="142" t="str">
        <f>'[4]Relatório Empregados II'!$D125:$D125</f>
        <v>12955134000900</v>
      </c>
      <c r="C124" s="158" t="str">
        <f>'[4]Relatório Empregados II'!$G125:$G125</f>
        <v>INSTITUTO DIVA ALVES DO BRASIL</v>
      </c>
      <c r="D124" s="161" t="str">
        <f>'[4]Relatório Empregados II'!$J125</f>
        <v>6033075</v>
      </c>
      <c r="E124" s="143" t="str">
        <f>'[4]Relatório Empregados II'!$L125:L125</f>
        <v>UPA 24H PARQUE LAFAIETE - DUQUE DE CAXIAS I</v>
      </c>
      <c r="F124" s="144" t="str">
        <f>'[4]Relatório Empregados II'!$P125:$P125</f>
        <v>0008/2020</v>
      </c>
      <c r="G124" s="173" cm="1">
        <f t="array" ref="G124">'[4]Relatório Empregados II'!$T125:T125</f>
        <v>2020</v>
      </c>
      <c r="H124" s="145" t="str">
        <f>'[4]Relatório Empregados II'!$W125</f>
        <v>07</v>
      </c>
      <c r="I124" s="146">
        <f>'[4]Relatório Empregados II'!$Y125:$Y125</f>
        <v>0</v>
      </c>
      <c r="J124" s="147">
        <f>'[4]Relatório Empregados II'!$AB125:$AB125</f>
        <v>0</v>
      </c>
      <c r="K124" s="162">
        <f>'[4]Relatório Empregados II'!$AE125:$AE125</f>
        <v>0</v>
      </c>
      <c r="L124" s="163" cm="1">
        <f t="array" ref="L124">'[4]Relatório Empregados II'!$AI125:$AI125</f>
        <v>223405</v>
      </c>
      <c r="M124" s="149">
        <f>'[4]Relatório Empregados II'!$AL125:$AL125</f>
        <v>0</v>
      </c>
      <c r="N124" s="150">
        <f>'[4]Relatório Empregados II'!$AP125</f>
        <v>0</v>
      </c>
      <c r="O124" s="163">
        <f>'[4]Relatório Empregados II'!$AR125</f>
        <v>0</v>
      </c>
      <c r="P124" s="151">
        <f>'[4]Relatório Empregados II'!$AT125:$AT125</f>
        <v>0</v>
      </c>
      <c r="Q124" s="152">
        <f>'[4]Relatório Empregados II'!$AX125:$AX125</f>
        <v>180</v>
      </c>
      <c r="R124" s="153">
        <f>'[4]Relatório Empregados II'!$BA125:$BA125</f>
        <v>0</v>
      </c>
      <c r="S124" s="154" t="str">
        <f>'[4]Relatório Empregados II'!$BE125:$BE125</f>
        <v/>
      </c>
      <c r="T124" s="154" t="str">
        <f>'[4]Relatório Empregados II'!$BH125:$BH125</f>
        <v>CLT</v>
      </c>
      <c r="U124" s="148">
        <f>'[4]Relatório Empregados II'!$BK125:$BK125</f>
        <v>0</v>
      </c>
      <c r="V124" s="165">
        <f>'[4]Relatório Empregados II'!$BN125</f>
        <v>0</v>
      </c>
      <c r="W124" s="204">
        <f>'[4]Relatório Empregados II'!$BP125</f>
        <v>0</v>
      </c>
      <c r="X124" s="140">
        <f>'[4]Relatório Empregados II'!$BR125:$BR125</f>
        <v>3158.96</v>
      </c>
      <c r="Y124" s="157">
        <f>'[4]Relatório Empregados II'!$BU125</f>
        <v>0</v>
      </c>
      <c r="Z124" s="167">
        <f>'[4]Relatório Empregados II'!$BW125:$BW125</f>
        <v>0</v>
      </c>
      <c r="AA124" s="168">
        <f>'[4]Relatório Empregados II'!$CA125:$CA125</f>
        <v>0</v>
      </c>
      <c r="AB124" s="168">
        <f>'[4]Relatório Empregados II'!$CD125:$CD125</f>
        <v>209</v>
      </c>
      <c r="AC124" s="168">
        <f>'[4]Relatório Empregados II'!$CG125:$CG125</f>
        <v>0</v>
      </c>
      <c r="AD124" s="168">
        <f>'[4]Relatório Empregados II'!$CJ125</f>
        <v>0</v>
      </c>
      <c r="AE124" s="168">
        <f>'[4]Relatório Empregados II'!$CL125</f>
        <v>0</v>
      </c>
      <c r="AF124" s="168">
        <f>'[4]Relatório Empregados II'!$CN125:$CN125</f>
        <v>0</v>
      </c>
      <c r="AG124" s="168">
        <f>'[4]Relatório Empregados II'!$CQ125</f>
        <v>0</v>
      </c>
      <c r="AH124" s="140">
        <f>'[4]Relatório Empregados II'!$CS125:$CS125</f>
        <v>293.49</v>
      </c>
      <c r="AI124" s="157">
        <f>'[4]Relatório Empregados II'!$CV125:$CV125</f>
        <v>0</v>
      </c>
      <c r="AJ124" s="140">
        <f>'[4]Relatório Empregados II'!$CY125:$CY125</f>
        <v>1019.90416</v>
      </c>
      <c r="AK124" s="157">
        <f>'[4]Relatório Empregados II'!$DB125:$DB125</f>
        <v>1019.90416</v>
      </c>
      <c r="AL124" s="140">
        <f>'[4]Relatório Empregados II'!$DE125:$DE125</f>
        <v>0</v>
      </c>
      <c r="AM124" s="140">
        <f>'[4]Relatório Empregados II'!$DH125</f>
        <v>0</v>
      </c>
      <c r="AN124" s="157">
        <f>'[4]Relatório Empregados II'!$DJ125</f>
        <v>1019.90416</v>
      </c>
      <c r="AO124" s="140">
        <f>'[4]Relatório Empregados II'!$DL125</f>
        <v>0</v>
      </c>
      <c r="AP124" s="140">
        <f>'[4]Relatório Empregados II'!$DM$3:$DM125</f>
        <v>0</v>
      </c>
      <c r="AQ124" s="157"/>
      <c r="AR124" s="157"/>
      <c r="AS124" s="140">
        <f>'[4]Relatório Empregados II'!$DQ125:$DQ125</f>
        <v>0</v>
      </c>
      <c r="AT124" s="169">
        <f>'[4]Relatório Empregados II'!$DT125</f>
        <v>0</v>
      </c>
      <c r="AU124" s="167">
        <f>'[4]Relatório Empregados II'!$DV125</f>
        <v>0</v>
      </c>
      <c r="AV124" s="167">
        <f>'[4]Relatório Empregados II'!$DX125</f>
        <v>0</v>
      </c>
      <c r="AW124" s="156">
        <f>'[4]Relatório Empregados II'!$DZ125</f>
        <v>0</v>
      </c>
      <c r="AX124" s="156">
        <f>'[4]Relatório Empregados II'!$EB125</f>
        <v>0</v>
      </c>
      <c r="AY124" s="167" t="str">
        <f>'[4]Relatório Empregados II'!$ED125</f>
        <v>FARMACIA HOSPITALAR</v>
      </c>
      <c r="AZ124" s="156">
        <f>'[4]Relatório Empregados II'!$EH125</f>
        <v>0</v>
      </c>
      <c r="BA124" s="156">
        <f>'[4]Relatório Empregados II'!$EJ125</f>
        <v>0</v>
      </c>
    </row>
    <row r="125" spans="1:53">
      <c r="A125" s="170" t="str">
        <f>IFERROR(('[4]Relatório Empregados II'!$A126:$B126),"")</f>
        <v>31/07/2020</v>
      </c>
      <c r="B125" s="142" t="str">
        <f>'[4]Relatório Empregados II'!$D126:$D126</f>
        <v>12955134000900</v>
      </c>
      <c r="C125" s="158" t="str">
        <f>'[4]Relatório Empregados II'!$G126:$G126</f>
        <v>INSTITUTO DIVA ALVES DO BRASIL</v>
      </c>
      <c r="D125" s="161" t="str">
        <f>'[4]Relatório Empregados II'!$J126</f>
        <v>6033075</v>
      </c>
      <c r="E125" s="143" t="str">
        <f>'[4]Relatório Empregados II'!$L126:L126</f>
        <v>UPA 24H PARQUE LAFAIETE - DUQUE DE CAXIAS I</v>
      </c>
      <c r="F125" s="144" t="str">
        <f>'[4]Relatório Empregados II'!$P126:$P126</f>
        <v>0008/2020</v>
      </c>
      <c r="G125" s="173" cm="1">
        <f t="array" ref="G125">'[4]Relatório Empregados II'!$T126:T126</f>
        <v>2020</v>
      </c>
      <c r="H125" s="145" t="str">
        <f>'[4]Relatório Empregados II'!$W126</f>
        <v>07</v>
      </c>
      <c r="I125" s="146">
        <f>'[4]Relatório Empregados II'!$Y126:$Y126</f>
        <v>0</v>
      </c>
      <c r="J125" s="147">
        <f>'[4]Relatório Empregados II'!$AB126:$AB126</f>
        <v>0</v>
      </c>
      <c r="K125" s="162">
        <f>'[4]Relatório Empregados II'!$AE126:$AE126</f>
        <v>0</v>
      </c>
      <c r="L125" s="163" cm="1">
        <f t="array" ref="L125">'[4]Relatório Empregados II'!$AI126:$AI126</f>
        <v>322205</v>
      </c>
      <c r="M125" s="149">
        <f>'[4]Relatório Empregados II'!$AL126:$AL126</f>
        <v>0</v>
      </c>
      <c r="N125" s="150">
        <f>'[4]Relatório Empregados II'!$AP126</f>
        <v>0</v>
      </c>
      <c r="O125" s="163">
        <f>'[4]Relatório Empregados II'!$AR126</f>
        <v>0</v>
      </c>
      <c r="P125" s="151">
        <f>'[4]Relatório Empregados II'!$AT126:$AT126</f>
        <v>0</v>
      </c>
      <c r="Q125" s="152">
        <f>'[4]Relatório Empregados II'!$AX126:$AX126</f>
        <v>180</v>
      </c>
      <c r="R125" s="153">
        <f>'[4]Relatório Empregados II'!$BA126:$BA126</f>
        <v>0</v>
      </c>
      <c r="S125" s="154" t="str">
        <f>'[4]Relatório Empregados II'!$BE126:$BE126</f>
        <v/>
      </c>
      <c r="T125" s="154" t="str">
        <f>'[4]Relatório Empregados II'!$BH126:$BH126</f>
        <v>CLT</v>
      </c>
      <c r="U125" s="148">
        <f>'[4]Relatório Empregados II'!$BK126:$BK126</f>
        <v>0</v>
      </c>
      <c r="V125" s="165">
        <f>'[4]Relatório Empregados II'!$BN126</f>
        <v>0</v>
      </c>
      <c r="W125" s="204">
        <f>'[4]Relatório Empregados II'!$BP126</f>
        <v>0</v>
      </c>
      <c r="X125" s="140">
        <f>'[4]Relatório Empregados II'!$BR126:$BR126</f>
        <v>1665.93</v>
      </c>
      <c r="Y125" s="157">
        <f>'[4]Relatório Empregados II'!$BU126</f>
        <v>0</v>
      </c>
      <c r="Z125" s="167">
        <f>'[4]Relatório Empregados II'!$BW126:$BW126</f>
        <v>0</v>
      </c>
      <c r="AA125" s="168">
        <f>'[4]Relatório Empregados II'!$CA126:$CA126</f>
        <v>0</v>
      </c>
      <c r="AB125" s="168">
        <f>'[4]Relatório Empregados II'!$CD126:$CD126</f>
        <v>202.03</v>
      </c>
      <c r="AC125" s="168">
        <f>'[4]Relatório Empregados II'!$CG126:$CG126</f>
        <v>0</v>
      </c>
      <c r="AD125" s="168">
        <f>'[4]Relatório Empregados II'!$CJ126</f>
        <v>0</v>
      </c>
      <c r="AE125" s="168">
        <f>'[4]Relatório Empregados II'!$CL126</f>
        <v>0</v>
      </c>
      <c r="AF125" s="168">
        <f>'[4]Relatório Empregados II'!$CN126:$CN126</f>
        <v>0</v>
      </c>
      <c r="AG125" s="168">
        <f>'[4]Relatório Empregados II'!$CQ126</f>
        <v>0</v>
      </c>
      <c r="AH125" s="140">
        <f>'[4]Relatório Empregados II'!$CS126:$CS126</f>
        <v>174.99</v>
      </c>
      <c r="AI125" s="157">
        <f>'[4]Relatório Empregados II'!$CV126:$CV126</f>
        <v>0</v>
      </c>
      <c r="AJ125" s="140">
        <f>'[4]Relatório Empregados II'!$CY126:$CY126</f>
        <v>608.09997999999996</v>
      </c>
      <c r="AK125" s="157">
        <f>'[4]Relatório Empregados II'!$DB126:$DB126</f>
        <v>608.09997999999996</v>
      </c>
      <c r="AL125" s="140">
        <f>'[4]Relatório Empregados II'!$DE126:$DE126</f>
        <v>0</v>
      </c>
      <c r="AM125" s="140">
        <f>'[4]Relatório Empregados II'!$DH126</f>
        <v>0</v>
      </c>
      <c r="AN125" s="157">
        <f>'[4]Relatório Empregados II'!$DJ126</f>
        <v>608.09997999999996</v>
      </c>
      <c r="AO125" s="140">
        <f>'[4]Relatório Empregados II'!$DL126</f>
        <v>0</v>
      </c>
      <c r="AP125" s="140">
        <f>'[4]Relatório Empregados II'!$DM$3:$DM126</f>
        <v>0</v>
      </c>
      <c r="AQ125" s="157"/>
      <c r="AR125" s="157"/>
      <c r="AS125" s="140">
        <f>'[4]Relatório Empregados II'!$DQ126:$DQ126</f>
        <v>0</v>
      </c>
      <c r="AT125" s="169">
        <f>'[4]Relatório Empregados II'!$DT126</f>
        <v>0</v>
      </c>
      <c r="AU125" s="167">
        <f>'[4]Relatório Empregados II'!$DV126</f>
        <v>0</v>
      </c>
      <c r="AV125" s="167">
        <f>'[4]Relatório Empregados II'!$DX126</f>
        <v>0</v>
      </c>
      <c r="AW125" s="156">
        <f>'[4]Relatório Empregados II'!$DZ126</f>
        <v>0</v>
      </c>
      <c r="AX125" s="156">
        <f>'[4]Relatório Empregados II'!$EB126</f>
        <v>0</v>
      </c>
      <c r="AY125" s="167" t="str">
        <f>'[4]Relatório Empregados II'!$ED126</f>
        <v>ACOLHIMENTO</v>
      </c>
      <c r="AZ125" s="156">
        <f>'[4]Relatório Empregados II'!$EH126</f>
        <v>0</v>
      </c>
      <c r="BA125" s="156">
        <f>'[4]Relatório Empregados II'!$EJ126</f>
        <v>0</v>
      </c>
    </row>
    <row r="126" spans="1:53">
      <c r="A126" s="170" t="str">
        <f>IFERROR(('[4]Relatório Empregados II'!$A127:$B127),"")</f>
        <v>31/07/2020</v>
      </c>
      <c r="B126" s="142" t="str">
        <f>'[4]Relatório Empregados II'!$D127:$D127</f>
        <v>12955134000900</v>
      </c>
      <c r="C126" s="158" t="str">
        <f>'[4]Relatório Empregados II'!$G127:$G127</f>
        <v>INSTITUTO DIVA ALVES DO BRASIL</v>
      </c>
      <c r="D126" s="161" t="str">
        <f>'[4]Relatório Empregados II'!$J127</f>
        <v>6033075</v>
      </c>
      <c r="E126" s="143" t="str">
        <f>'[4]Relatório Empregados II'!$L127:L127</f>
        <v>UPA 24H PARQUE LAFAIETE - DUQUE DE CAXIAS I</v>
      </c>
      <c r="F126" s="144" t="str">
        <f>'[4]Relatório Empregados II'!$P127:$P127</f>
        <v>0008/2020</v>
      </c>
      <c r="G126" s="173" cm="1">
        <f t="array" ref="G126">'[4]Relatório Empregados II'!$T127:T127</f>
        <v>2020</v>
      </c>
      <c r="H126" s="145" t="str">
        <f>'[4]Relatório Empregados II'!$W127</f>
        <v>07</v>
      </c>
      <c r="I126" s="146">
        <f>'[4]Relatório Empregados II'!$Y127:$Y127</f>
        <v>0</v>
      </c>
      <c r="J126" s="147">
        <f>'[4]Relatório Empregados II'!$AB127:$AB127</f>
        <v>0</v>
      </c>
      <c r="K126" s="162">
        <f>'[4]Relatório Empregados II'!$AE127:$AE127</f>
        <v>0</v>
      </c>
      <c r="L126" s="163" cm="1">
        <f t="array" ref="L126">'[4]Relatório Empregados II'!$AI127:$AI127</f>
        <v>223505</v>
      </c>
      <c r="M126" s="149">
        <f>'[4]Relatório Empregados II'!$AL127:$AL127</f>
        <v>0</v>
      </c>
      <c r="N126" s="150">
        <f>'[4]Relatório Empregados II'!$AP127</f>
        <v>0</v>
      </c>
      <c r="O126" s="163">
        <f>'[4]Relatório Empregados II'!$AR127</f>
        <v>0</v>
      </c>
      <c r="P126" s="151">
        <f>'[4]Relatório Empregados II'!$AT127:$AT127</f>
        <v>0</v>
      </c>
      <c r="Q126" s="152">
        <f>'[4]Relatório Empregados II'!$AX127:$AX127</f>
        <v>180</v>
      </c>
      <c r="R126" s="153">
        <f>'[4]Relatório Empregados II'!$BA127:$BA127</f>
        <v>0</v>
      </c>
      <c r="S126" s="154" t="str">
        <f>'[4]Relatório Empregados II'!$BE127:$BE127</f>
        <v/>
      </c>
      <c r="T126" s="154" t="str">
        <f>'[4]Relatório Empregados II'!$BH127:$BH127</f>
        <v>CLT</v>
      </c>
      <c r="U126" s="148">
        <f>'[4]Relatório Empregados II'!$BK127:$BK127</f>
        <v>0</v>
      </c>
      <c r="V126" s="165">
        <f>'[4]Relatório Empregados II'!$BN127</f>
        <v>0</v>
      </c>
      <c r="W126" s="204">
        <f>'[4]Relatório Empregados II'!$BP127</f>
        <v>0</v>
      </c>
      <c r="X126" s="140">
        <f>'[4]Relatório Empregados II'!$BR127:$BR127</f>
        <v>3158.96</v>
      </c>
      <c r="Y126" s="157">
        <f>'[4]Relatório Empregados II'!$BU127</f>
        <v>0</v>
      </c>
      <c r="Z126" s="167">
        <f>'[4]Relatório Empregados II'!$BW127:$BW127</f>
        <v>0</v>
      </c>
      <c r="AA126" s="168">
        <f>'[4]Relatório Empregados II'!$CA127:$CA127</f>
        <v>0</v>
      </c>
      <c r="AB126" s="168">
        <f>'[4]Relatório Empregados II'!$CD127:$CD127</f>
        <v>209</v>
      </c>
      <c r="AC126" s="168">
        <f>'[4]Relatório Empregados II'!$CG127:$CG127</f>
        <v>0</v>
      </c>
      <c r="AD126" s="168">
        <f>'[4]Relatório Empregados II'!$CJ127</f>
        <v>0</v>
      </c>
      <c r="AE126" s="168">
        <f>'[4]Relatório Empregados II'!$CL127</f>
        <v>0</v>
      </c>
      <c r="AF126" s="168">
        <f>'[4]Relatório Empregados II'!$CN127:$CN127</f>
        <v>0</v>
      </c>
      <c r="AG126" s="168">
        <f>'[4]Relatório Empregados II'!$CQ127</f>
        <v>0</v>
      </c>
      <c r="AH126" s="140">
        <f>'[4]Relatório Empregados II'!$CS127:$CS127</f>
        <v>386.3</v>
      </c>
      <c r="AI126" s="157">
        <f>'[4]Relatório Empregados II'!$CV127:$CV127</f>
        <v>0</v>
      </c>
      <c r="AJ126" s="140">
        <f>'[4]Relatório Empregados II'!$CY127:$CY127</f>
        <v>1342.4064000000001</v>
      </c>
      <c r="AK126" s="157">
        <f>'[4]Relatório Empregados II'!$DB127:$DB127</f>
        <v>1342.4064000000001</v>
      </c>
      <c r="AL126" s="140">
        <f>'[4]Relatório Empregados II'!$DE127:$DE127</f>
        <v>0</v>
      </c>
      <c r="AM126" s="140">
        <f>'[4]Relatório Empregados II'!$DH127</f>
        <v>0</v>
      </c>
      <c r="AN126" s="157">
        <f>'[4]Relatório Empregados II'!$DJ127</f>
        <v>1342.4064000000001</v>
      </c>
      <c r="AO126" s="140">
        <f>'[4]Relatório Empregados II'!$DL127</f>
        <v>0</v>
      </c>
      <c r="AP126" s="140">
        <f>'[4]Relatório Empregados II'!$DM$3:$DM127</f>
        <v>0</v>
      </c>
      <c r="AQ126" s="157"/>
      <c r="AR126" s="157"/>
      <c r="AS126" s="140">
        <f>'[4]Relatório Empregados II'!$DQ127:$DQ127</f>
        <v>0</v>
      </c>
      <c r="AT126" s="169">
        <f>'[4]Relatório Empregados II'!$DT127</f>
        <v>0</v>
      </c>
      <c r="AU126" s="167">
        <f>'[4]Relatório Empregados II'!$DV127</f>
        <v>0</v>
      </c>
      <c r="AV126" s="167">
        <f>'[4]Relatório Empregados II'!$DX127</f>
        <v>0</v>
      </c>
      <c r="AW126" s="156">
        <f>'[4]Relatório Empregados II'!$DZ127</f>
        <v>0</v>
      </c>
      <c r="AX126" s="156">
        <f>'[4]Relatório Empregados II'!$EB127</f>
        <v>0</v>
      </c>
      <c r="AY126" s="167" t="str">
        <f>'[4]Relatório Empregados II'!$ED127</f>
        <v>SALA DE OBSERVAÇAO</v>
      </c>
      <c r="AZ126" s="156">
        <f>'[4]Relatório Empregados II'!$EH127</f>
        <v>0</v>
      </c>
      <c r="BA126" s="156">
        <f>'[4]Relatório Empregados II'!$EJ127</f>
        <v>0</v>
      </c>
    </row>
    <row r="127" spans="1:53">
      <c r="A127" s="170" t="str">
        <f>IFERROR(('[4]Relatório Empregados II'!$A128:$B128),"")</f>
        <v>31/07/2020</v>
      </c>
      <c r="B127" s="142" t="str">
        <f>'[4]Relatório Empregados II'!$D128:$D128</f>
        <v>12955134000900</v>
      </c>
      <c r="C127" s="158" t="str">
        <f>'[4]Relatório Empregados II'!$G128:$G128</f>
        <v>INSTITUTO DIVA ALVES DO BRASIL</v>
      </c>
      <c r="D127" s="161" t="str">
        <f>'[4]Relatório Empregados II'!$J128</f>
        <v>6033075</v>
      </c>
      <c r="E127" s="143" t="str">
        <f>'[4]Relatório Empregados II'!$L128:L128</f>
        <v>UPA 24H PARQUE LAFAIETE - DUQUE DE CAXIAS I</v>
      </c>
      <c r="F127" s="144" t="str">
        <f>'[4]Relatório Empregados II'!$P128:$P128</f>
        <v>0008/2020</v>
      </c>
      <c r="G127" s="173" cm="1">
        <f t="array" ref="G127">'[4]Relatório Empregados II'!$T128:T128</f>
        <v>2020</v>
      </c>
      <c r="H127" s="145" t="str">
        <f>'[4]Relatório Empregados II'!$W128</f>
        <v>07</v>
      </c>
      <c r="I127" s="146">
        <f>'[4]Relatório Empregados II'!$Y128:$Y128</f>
        <v>0</v>
      </c>
      <c r="J127" s="147">
        <f>'[4]Relatório Empregados II'!$AB128:$AB128</f>
        <v>0</v>
      </c>
      <c r="K127" s="162">
        <f>'[4]Relatório Empregados II'!$AE128:$AE128</f>
        <v>0</v>
      </c>
      <c r="L127" s="163" cm="1">
        <f t="array" ref="L127">'[4]Relatório Empregados II'!$AI128:$AI128</f>
        <v>322205</v>
      </c>
      <c r="M127" s="149">
        <f>'[4]Relatório Empregados II'!$AL128:$AL128</f>
        <v>0</v>
      </c>
      <c r="N127" s="150">
        <f>'[4]Relatório Empregados II'!$AP128</f>
        <v>0</v>
      </c>
      <c r="O127" s="163">
        <f>'[4]Relatório Empregados II'!$AR128</f>
        <v>0</v>
      </c>
      <c r="P127" s="151">
        <f>'[4]Relatório Empregados II'!$AT128:$AT128</f>
        <v>0</v>
      </c>
      <c r="Q127" s="152">
        <f>'[4]Relatório Empregados II'!$AX128:$AX128</f>
        <v>180</v>
      </c>
      <c r="R127" s="153">
        <f>'[4]Relatório Empregados II'!$BA128:$BA128</f>
        <v>0</v>
      </c>
      <c r="S127" s="154" t="str">
        <f>'[4]Relatório Empregados II'!$BE128:$BE128</f>
        <v/>
      </c>
      <c r="T127" s="154" t="str">
        <f>'[4]Relatório Empregados II'!$BH128:$BH128</f>
        <v>CLT</v>
      </c>
      <c r="U127" s="148">
        <f>'[4]Relatório Empregados II'!$BK128:$BK128</f>
        <v>0</v>
      </c>
      <c r="V127" s="165">
        <f>'[4]Relatório Empregados II'!$BN128</f>
        <v>0</v>
      </c>
      <c r="W127" s="204">
        <f>'[4]Relatório Empregados II'!$BP128</f>
        <v>0</v>
      </c>
      <c r="X127" s="140">
        <f>'[4]Relatório Empregados II'!$BR128:$BR128</f>
        <v>1665.93</v>
      </c>
      <c r="Y127" s="157">
        <f>'[4]Relatório Empregados II'!$BU128</f>
        <v>0</v>
      </c>
      <c r="Z127" s="167">
        <f>'[4]Relatório Empregados II'!$BW128:$BW128</f>
        <v>0</v>
      </c>
      <c r="AA127" s="168">
        <f>'[4]Relatório Empregados II'!$CA128:$CA128</f>
        <v>0</v>
      </c>
      <c r="AB127" s="168">
        <f>'[4]Relatório Empregados II'!$CD128:$CD128</f>
        <v>209</v>
      </c>
      <c r="AC127" s="168">
        <f>'[4]Relatório Empregados II'!$CG128:$CG128</f>
        <v>0</v>
      </c>
      <c r="AD127" s="168">
        <f>'[4]Relatório Empregados II'!$CJ128</f>
        <v>0</v>
      </c>
      <c r="AE127" s="168">
        <f>'[4]Relatório Empregados II'!$CL128</f>
        <v>0</v>
      </c>
      <c r="AF127" s="168">
        <f>'[4]Relatório Empregados II'!$CN128:$CN128</f>
        <v>0</v>
      </c>
      <c r="AG127" s="168">
        <f>'[4]Relatório Empregados II'!$CQ128</f>
        <v>0</v>
      </c>
      <c r="AH127" s="140">
        <f>'[4]Relatório Empregados II'!$CS128:$CS128</f>
        <v>201.65</v>
      </c>
      <c r="AI127" s="157">
        <f>'[4]Relatório Empregados II'!$CV128:$CV128</f>
        <v>0</v>
      </c>
      <c r="AJ127" s="140">
        <f>'[4]Relatório Empregados II'!$CY128:$CY128</f>
        <v>700.76571999999999</v>
      </c>
      <c r="AK127" s="157">
        <f>'[4]Relatório Empregados II'!$DB128:$DB128</f>
        <v>700.76571999999999</v>
      </c>
      <c r="AL127" s="140">
        <f>'[4]Relatório Empregados II'!$DE128:$DE128</f>
        <v>0</v>
      </c>
      <c r="AM127" s="140">
        <f>'[4]Relatório Empregados II'!$DH128</f>
        <v>0</v>
      </c>
      <c r="AN127" s="157">
        <f>'[4]Relatório Empregados II'!$DJ128</f>
        <v>700.76571999999999</v>
      </c>
      <c r="AO127" s="140">
        <f>'[4]Relatório Empregados II'!$DL128</f>
        <v>0</v>
      </c>
      <c r="AP127" s="140">
        <f>'[4]Relatório Empregados II'!$DM$3:$DM128</f>
        <v>0</v>
      </c>
      <c r="AQ127" s="157"/>
      <c r="AR127" s="157"/>
      <c r="AS127" s="140">
        <f>'[4]Relatório Empregados II'!$DQ128:$DQ128</f>
        <v>0</v>
      </c>
      <c r="AT127" s="169">
        <f>'[4]Relatório Empregados II'!$DT128</f>
        <v>0</v>
      </c>
      <c r="AU127" s="167">
        <f>'[4]Relatório Empregados II'!$DV128</f>
        <v>0</v>
      </c>
      <c r="AV127" s="167">
        <f>'[4]Relatório Empregados II'!$DX128</f>
        <v>0</v>
      </c>
      <c r="AW127" s="156">
        <f>'[4]Relatório Empregados II'!$DZ128</f>
        <v>0</v>
      </c>
      <c r="AX127" s="156">
        <f>'[4]Relatório Empregados II'!$EB128</f>
        <v>0</v>
      </c>
      <c r="AY127" s="167" t="str">
        <f>'[4]Relatório Empregados II'!$ED128</f>
        <v>SALA DE OBSERVAÇAO</v>
      </c>
      <c r="AZ127" s="156">
        <f>'[4]Relatório Empregados II'!$EH128</f>
        <v>0</v>
      </c>
      <c r="BA127" s="156">
        <f>'[4]Relatório Empregados II'!$EJ128</f>
        <v>0</v>
      </c>
    </row>
    <row r="128" spans="1:53">
      <c r="A128" s="170" t="str">
        <f>IFERROR(('[4]Relatório Empregados II'!$A129:$B129),"")</f>
        <v>31/07/2020</v>
      </c>
      <c r="B128" s="142" t="str">
        <f>'[4]Relatório Empregados II'!$D129:$D129</f>
        <v>12955134000900</v>
      </c>
      <c r="C128" s="158" t="str">
        <f>'[4]Relatório Empregados II'!$G129:$G129</f>
        <v>INSTITUTO DIVA ALVES DO BRASIL</v>
      </c>
      <c r="D128" s="161" t="str">
        <f>'[4]Relatório Empregados II'!$J129</f>
        <v>6033075</v>
      </c>
      <c r="E128" s="143" t="str">
        <f>'[4]Relatório Empregados II'!$L129:L129</f>
        <v>UPA 24H PARQUE LAFAIETE - DUQUE DE CAXIAS I</v>
      </c>
      <c r="F128" s="144" t="str">
        <f>'[4]Relatório Empregados II'!$P129:$P129</f>
        <v>0008/2020</v>
      </c>
      <c r="G128" s="173" cm="1">
        <f t="array" ref="G128">'[4]Relatório Empregados II'!$T129:T129</f>
        <v>2020</v>
      </c>
      <c r="H128" s="145" t="str">
        <f>'[4]Relatório Empregados II'!$W129</f>
        <v>07</v>
      </c>
      <c r="I128" s="146">
        <f>'[4]Relatório Empregados II'!$Y129:$Y129</f>
        <v>0</v>
      </c>
      <c r="J128" s="147">
        <f>'[4]Relatório Empregados II'!$AB129:$AB129</f>
        <v>0</v>
      </c>
      <c r="K128" s="162">
        <f>'[4]Relatório Empregados II'!$AE129:$AE129</f>
        <v>0</v>
      </c>
      <c r="L128" s="163" cm="1">
        <f t="array" ref="L128">'[4]Relatório Empregados II'!$AI129:$AI129</f>
        <v>223505</v>
      </c>
      <c r="M128" s="149">
        <f>'[4]Relatório Empregados II'!$AL129:$AL129</f>
        <v>0</v>
      </c>
      <c r="N128" s="150">
        <f>'[4]Relatório Empregados II'!$AP129</f>
        <v>0</v>
      </c>
      <c r="O128" s="163">
        <f>'[4]Relatório Empregados II'!$AR129</f>
        <v>0</v>
      </c>
      <c r="P128" s="151">
        <f>'[4]Relatório Empregados II'!$AT129:$AT129</f>
        <v>0</v>
      </c>
      <c r="Q128" s="152">
        <f>'[4]Relatório Empregados II'!$AX129:$AX129</f>
        <v>180</v>
      </c>
      <c r="R128" s="153">
        <f>'[4]Relatório Empregados II'!$BA129:$BA129</f>
        <v>0</v>
      </c>
      <c r="S128" s="154" t="str">
        <f>'[4]Relatório Empregados II'!$BE129:$BE129</f>
        <v/>
      </c>
      <c r="T128" s="154" t="str">
        <f>'[4]Relatório Empregados II'!$BH129:$BH129</f>
        <v>CLT</v>
      </c>
      <c r="U128" s="148">
        <f>'[4]Relatório Empregados II'!$BK129:$BK129</f>
        <v>0</v>
      </c>
      <c r="V128" s="165">
        <f>'[4]Relatório Empregados II'!$BN129</f>
        <v>0</v>
      </c>
      <c r="W128" s="204">
        <f>'[4]Relatório Empregados II'!$BP129</f>
        <v>0</v>
      </c>
      <c r="X128" s="140">
        <f>'[4]Relatório Empregados II'!$BR129:$BR129</f>
        <v>3158.96</v>
      </c>
      <c r="Y128" s="157">
        <f>'[4]Relatório Empregados II'!$BU129</f>
        <v>0</v>
      </c>
      <c r="Z128" s="167">
        <f>'[4]Relatório Empregados II'!$BW129:$BW129</f>
        <v>0</v>
      </c>
      <c r="AA128" s="168">
        <f>'[4]Relatório Empregados II'!$CA129:$CA129</f>
        <v>0</v>
      </c>
      <c r="AB128" s="168">
        <f>'[4]Relatório Empregados II'!$CD129:$CD129</f>
        <v>209</v>
      </c>
      <c r="AC128" s="168">
        <f>'[4]Relatório Empregados II'!$CG129:$CG129</f>
        <v>0</v>
      </c>
      <c r="AD128" s="168">
        <f>'[4]Relatório Empregados II'!$CJ129</f>
        <v>0</v>
      </c>
      <c r="AE128" s="168">
        <f>'[4]Relatório Empregados II'!$CL129</f>
        <v>0</v>
      </c>
      <c r="AF128" s="168">
        <f>'[4]Relatório Empregados II'!$CN129:$CN129</f>
        <v>0</v>
      </c>
      <c r="AG128" s="168">
        <f>'[4]Relatório Empregados II'!$CQ129</f>
        <v>0</v>
      </c>
      <c r="AH128" s="140">
        <f>'[4]Relatório Empregados II'!$CS129:$CS129</f>
        <v>375.99</v>
      </c>
      <c r="AI128" s="157">
        <f>'[4]Relatório Empregados II'!$CV129:$CV129</f>
        <v>0</v>
      </c>
      <c r="AJ128" s="140">
        <f>'[4]Relatório Empregados II'!$CY129:$CY129</f>
        <v>1306.5749800000001</v>
      </c>
      <c r="AK128" s="157">
        <f>'[4]Relatório Empregados II'!$DB129:$DB129</f>
        <v>1306.5749800000001</v>
      </c>
      <c r="AL128" s="140">
        <f>'[4]Relatório Empregados II'!$DE129:$DE129</f>
        <v>0</v>
      </c>
      <c r="AM128" s="140">
        <f>'[4]Relatório Empregados II'!$DH129</f>
        <v>0</v>
      </c>
      <c r="AN128" s="157">
        <f>'[4]Relatório Empregados II'!$DJ129</f>
        <v>1306.5749800000001</v>
      </c>
      <c r="AO128" s="140">
        <f>'[4]Relatório Empregados II'!$DL129</f>
        <v>0</v>
      </c>
      <c r="AP128" s="140">
        <f>'[4]Relatório Empregados II'!$DM$3:$DM129</f>
        <v>0</v>
      </c>
      <c r="AQ128" s="157"/>
      <c r="AR128" s="157"/>
      <c r="AS128" s="140">
        <f>'[4]Relatório Empregados II'!$DQ129:$DQ129</f>
        <v>0</v>
      </c>
      <c r="AT128" s="169">
        <f>'[4]Relatório Empregados II'!$DT129</f>
        <v>0</v>
      </c>
      <c r="AU128" s="167">
        <f>'[4]Relatório Empregados II'!$DV129</f>
        <v>0</v>
      </c>
      <c r="AV128" s="167">
        <f>'[4]Relatório Empregados II'!$DX129</f>
        <v>0</v>
      </c>
      <c r="AW128" s="156">
        <f>'[4]Relatório Empregados II'!$DZ129</f>
        <v>0</v>
      </c>
      <c r="AX128" s="156">
        <f>'[4]Relatório Empregados II'!$EB129</f>
        <v>0</v>
      </c>
      <c r="AY128" s="167" t="str">
        <f>'[4]Relatório Empregados II'!$ED129</f>
        <v>CLASSIFICAÇÃO DE RISCO</v>
      </c>
      <c r="AZ128" s="156">
        <f>'[4]Relatório Empregados II'!$EH129</f>
        <v>0</v>
      </c>
      <c r="BA128" s="156">
        <f>'[4]Relatório Empregados II'!$EJ129</f>
        <v>0</v>
      </c>
    </row>
    <row r="129" spans="1:53">
      <c r="A129" s="170" t="str">
        <f>IFERROR(('[4]Relatório Empregados II'!$A130:$B130),"")</f>
        <v>31/07/2020</v>
      </c>
      <c r="B129" s="142" t="str">
        <f>'[4]Relatório Empregados II'!$D130:$D130</f>
        <v>12955134000900</v>
      </c>
      <c r="C129" s="158" t="str">
        <f>'[4]Relatório Empregados II'!$G130:$G130</f>
        <v>INSTITUTO DIVA ALVES DO BRASIL</v>
      </c>
      <c r="D129" s="161" t="str">
        <f>'[4]Relatório Empregados II'!$J130</f>
        <v>6033075</v>
      </c>
      <c r="E129" s="143" t="str">
        <f>'[4]Relatório Empregados II'!$L130:L130</f>
        <v>UPA 24H PARQUE LAFAIETE - DUQUE DE CAXIAS I</v>
      </c>
      <c r="F129" s="144" t="str">
        <f>'[4]Relatório Empregados II'!$P130:$P130</f>
        <v>0008/2020</v>
      </c>
      <c r="G129" s="173" cm="1">
        <f t="array" ref="G129">'[4]Relatório Empregados II'!$T130:T130</f>
        <v>2020</v>
      </c>
      <c r="H129" s="145" t="str">
        <f>'[4]Relatório Empregados II'!$W130</f>
        <v>07</v>
      </c>
      <c r="I129" s="146">
        <f>'[4]Relatório Empregados II'!$Y130:$Y130</f>
        <v>0</v>
      </c>
      <c r="J129" s="147">
        <f>'[4]Relatório Empregados II'!$AB130:$AB130</f>
        <v>0</v>
      </c>
      <c r="K129" s="162">
        <f>'[4]Relatório Empregados II'!$AE130:$AE130</f>
        <v>0</v>
      </c>
      <c r="L129" s="163" cm="1">
        <f t="array" ref="L129">'[4]Relatório Empregados II'!$AI130:$AI130</f>
        <v>223405</v>
      </c>
      <c r="M129" s="149">
        <f>'[4]Relatório Empregados II'!$AL130:$AL130</f>
        <v>0</v>
      </c>
      <c r="N129" s="150">
        <f>'[4]Relatório Empregados II'!$AP130</f>
        <v>0</v>
      </c>
      <c r="O129" s="163">
        <f>'[4]Relatório Empregados II'!$AR130</f>
        <v>0</v>
      </c>
      <c r="P129" s="151">
        <f>'[4]Relatório Empregados II'!$AT130:$AT130</f>
        <v>0</v>
      </c>
      <c r="Q129" s="152">
        <f>'[4]Relatório Empregados II'!$AX130:$AX130</f>
        <v>180</v>
      </c>
      <c r="R129" s="153">
        <f>'[4]Relatório Empregados II'!$BA130:$BA130</f>
        <v>0</v>
      </c>
      <c r="S129" s="154" t="str">
        <f>'[4]Relatório Empregados II'!$BE130:$BE130</f>
        <v/>
      </c>
      <c r="T129" s="154" t="str">
        <f>'[4]Relatório Empregados II'!$BH130:$BH130</f>
        <v>CLT</v>
      </c>
      <c r="U129" s="148">
        <f>'[4]Relatório Empregados II'!$BK130:$BK130</f>
        <v>0</v>
      </c>
      <c r="V129" s="165">
        <f>'[4]Relatório Empregados II'!$BN130</f>
        <v>0</v>
      </c>
      <c r="W129" s="204">
        <f>'[4]Relatório Empregados II'!$BP130</f>
        <v>0</v>
      </c>
      <c r="X129" s="140">
        <f>'[4]Relatório Empregados II'!$BR130:$BR130</f>
        <v>3158.96</v>
      </c>
      <c r="Y129" s="157">
        <f>'[4]Relatório Empregados II'!$BU130</f>
        <v>0</v>
      </c>
      <c r="Z129" s="167">
        <f>'[4]Relatório Empregados II'!$BW130:$BW130</f>
        <v>0</v>
      </c>
      <c r="AA129" s="168">
        <f>'[4]Relatório Empregados II'!$CA130:$CA130</f>
        <v>0</v>
      </c>
      <c r="AB129" s="168">
        <f>'[4]Relatório Empregados II'!$CD130:$CD130</f>
        <v>209</v>
      </c>
      <c r="AC129" s="168">
        <f>'[4]Relatório Empregados II'!$CG130:$CG130</f>
        <v>0</v>
      </c>
      <c r="AD129" s="168">
        <f>'[4]Relatório Empregados II'!$CJ130</f>
        <v>0</v>
      </c>
      <c r="AE129" s="168">
        <f>'[4]Relatório Empregados II'!$CL130</f>
        <v>0</v>
      </c>
      <c r="AF129" s="168">
        <f>'[4]Relatório Empregados II'!$CN130:$CN130</f>
        <v>0</v>
      </c>
      <c r="AG129" s="168">
        <f>'[4]Relatório Empregados II'!$CQ130</f>
        <v>0</v>
      </c>
      <c r="AH129" s="140">
        <f>'[4]Relatório Empregados II'!$CS130:$CS130</f>
        <v>320.99</v>
      </c>
      <c r="AI129" s="157">
        <f>'[4]Relatório Empregados II'!$CV130:$CV130</f>
        <v>0</v>
      </c>
      <c r="AJ129" s="140">
        <f>'[4]Relatório Empregados II'!$CY130:$CY130</f>
        <v>1115.45832</v>
      </c>
      <c r="AK129" s="157">
        <f>'[4]Relatório Empregados II'!$DB130:$DB130</f>
        <v>1115.45832</v>
      </c>
      <c r="AL129" s="140">
        <f>'[4]Relatório Empregados II'!$DE130:$DE130</f>
        <v>0</v>
      </c>
      <c r="AM129" s="140">
        <f>'[4]Relatório Empregados II'!$DH130</f>
        <v>0</v>
      </c>
      <c r="AN129" s="157">
        <f>'[4]Relatório Empregados II'!$DJ130</f>
        <v>1115.45832</v>
      </c>
      <c r="AO129" s="140">
        <f>'[4]Relatório Empregados II'!$DL130</f>
        <v>0</v>
      </c>
      <c r="AP129" s="140">
        <f>'[4]Relatório Empregados II'!$DM$3:$DM130</f>
        <v>0</v>
      </c>
      <c r="AQ129" s="157"/>
      <c r="AR129" s="157"/>
      <c r="AS129" s="140">
        <f>'[4]Relatório Empregados II'!$DQ130:$DQ130</f>
        <v>0</v>
      </c>
      <c r="AT129" s="169">
        <f>'[4]Relatório Empregados II'!$DT130</f>
        <v>0</v>
      </c>
      <c r="AU129" s="167">
        <f>'[4]Relatório Empregados II'!$DV130</f>
        <v>0</v>
      </c>
      <c r="AV129" s="167">
        <f>'[4]Relatório Empregados II'!$DX130</f>
        <v>0</v>
      </c>
      <c r="AW129" s="156">
        <f>'[4]Relatório Empregados II'!$DZ130</f>
        <v>0</v>
      </c>
      <c r="AX129" s="156">
        <f>'[4]Relatório Empregados II'!$EB130</f>
        <v>0</v>
      </c>
      <c r="AY129" s="167" t="str">
        <f>'[4]Relatório Empregados II'!$ED130</f>
        <v>FARMACIA HOSPITALAR</v>
      </c>
      <c r="AZ129" s="156">
        <f>'[4]Relatório Empregados II'!$EH130</f>
        <v>0</v>
      </c>
      <c r="BA129" s="156">
        <f>'[4]Relatório Empregados II'!$EJ130</f>
        <v>0</v>
      </c>
    </row>
    <row r="130" spans="1:53">
      <c r="A130" s="170" t="str">
        <f>IFERROR(('[4]Relatório Empregados II'!$A131:$B131),"")</f>
        <v>31/07/2020</v>
      </c>
      <c r="B130" s="142" t="str">
        <f>'[4]Relatório Empregados II'!$D131:$D131</f>
        <v>12955134000900</v>
      </c>
      <c r="C130" s="158" t="str">
        <f>'[4]Relatório Empregados II'!$G131:$G131</f>
        <v>INSTITUTO DIVA ALVES DO BRASIL</v>
      </c>
      <c r="D130" s="161" t="str">
        <f>'[4]Relatório Empregados II'!$J131</f>
        <v>6033075</v>
      </c>
      <c r="E130" s="143" t="str">
        <f>'[4]Relatório Empregados II'!$L131:L131</f>
        <v>UPA 24H PARQUE LAFAIETE - DUQUE DE CAXIAS I</v>
      </c>
      <c r="F130" s="144" t="str">
        <f>'[4]Relatório Empregados II'!$P131:$P131</f>
        <v>0008/2020</v>
      </c>
      <c r="G130" s="173" cm="1">
        <f t="array" ref="G130">'[4]Relatório Empregados II'!$T131:T131</f>
        <v>2020</v>
      </c>
      <c r="H130" s="145" t="str">
        <f>'[4]Relatório Empregados II'!$W131</f>
        <v>07</v>
      </c>
      <c r="I130" s="146">
        <f>'[4]Relatório Empregados II'!$Y131:$Y131</f>
        <v>0</v>
      </c>
      <c r="J130" s="147">
        <f>'[4]Relatório Empregados II'!$AB131:$AB131</f>
        <v>0</v>
      </c>
      <c r="K130" s="162">
        <f>'[4]Relatório Empregados II'!$AE131:$AE131</f>
        <v>0</v>
      </c>
      <c r="L130" s="163" cm="1">
        <f t="array" ref="L130">'[4]Relatório Empregados II'!$AI131:$AI131</f>
        <v>322205</v>
      </c>
      <c r="M130" s="149">
        <f>'[4]Relatório Empregados II'!$AL131:$AL131</f>
        <v>0</v>
      </c>
      <c r="N130" s="150">
        <f>'[4]Relatório Empregados II'!$AP131</f>
        <v>0</v>
      </c>
      <c r="O130" s="163">
        <f>'[4]Relatório Empregados II'!$AR131</f>
        <v>0</v>
      </c>
      <c r="P130" s="151">
        <f>'[4]Relatório Empregados II'!$AT131:$AT131</f>
        <v>0</v>
      </c>
      <c r="Q130" s="152">
        <f>'[4]Relatório Empregados II'!$AX131:$AX131</f>
        <v>180</v>
      </c>
      <c r="R130" s="153">
        <f>'[4]Relatório Empregados II'!$BA131:$BA131</f>
        <v>0</v>
      </c>
      <c r="S130" s="154" t="str">
        <f>'[4]Relatório Empregados II'!$BE131:$BE131</f>
        <v/>
      </c>
      <c r="T130" s="154" t="str">
        <f>'[4]Relatório Empregados II'!$BH131:$BH131</f>
        <v>CLT</v>
      </c>
      <c r="U130" s="148">
        <f>'[4]Relatório Empregados II'!$BK131:$BK131</f>
        <v>0</v>
      </c>
      <c r="V130" s="165">
        <f>'[4]Relatório Empregados II'!$BN131</f>
        <v>0</v>
      </c>
      <c r="W130" s="204">
        <f>'[4]Relatório Empregados II'!$BP131</f>
        <v>0</v>
      </c>
      <c r="X130" s="140">
        <f>'[4]Relatório Empregados II'!$BR131:$BR131</f>
        <v>1665.93</v>
      </c>
      <c r="Y130" s="157">
        <f>'[4]Relatório Empregados II'!$BU131</f>
        <v>0</v>
      </c>
      <c r="Z130" s="167">
        <f>'[4]Relatório Empregados II'!$BW131:$BW131</f>
        <v>0</v>
      </c>
      <c r="AA130" s="168">
        <f>'[4]Relatório Empregados II'!$CA131:$CA131</f>
        <v>0</v>
      </c>
      <c r="AB130" s="168">
        <f>'[4]Relatório Empregados II'!$CD131:$CD131</f>
        <v>181.13</v>
      </c>
      <c r="AC130" s="168">
        <f>'[4]Relatório Empregados II'!$CG131:$CG131</f>
        <v>0</v>
      </c>
      <c r="AD130" s="168">
        <f>'[4]Relatório Empregados II'!$CJ131</f>
        <v>0</v>
      </c>
      <c r="AE130" s="168">
        <f>'[4]Relatório Empregados II'!$CL131</f>
        <v>0</v>
      </c>
      <c r="AF130" s="168">
        <f>'[4]Relatório Empregados II'!$CN131:$CN131</f>
        <v>0</v>
      </c>
      <c r="AG130" s="168">
        <f>'[4]Relatório Empregados II'!$CQ131</f>
        <v>0</v>
      </c>
      <c r="AH130" s="140">
        <f>'[4]Relatório Empregados II'!$CS131:$CS131</f>
        <v>143.38</v>
      </c>
      <c r="AI130" s="157">
        <f>'[4]Relatório Empregados II'!$CV131:$CV131</f>
        <v>0</v>
      </c>
      <c r="AJ130" s="140">
        <f>'[4]Relatório Empregados II'!$CY131:$CY131</f>
        <v>560.02822000000003</v>
      </c>
      <c r="AK130" s="157">
        <f>'[4]Relatório Empregados II'!$DB131:$DB131</f>
        <v>560.02822000000003</v>
      </c>
      <c r="AL130" s="140">
        <f>'[4]Relatório Empregados II'!$DE131:$DE131</f>
        <v>0</v>
      </c>
      <c r="AM130" s="140">
        <f>'[4]Relatório Empregados II'!$DH131</f>
        <v>0</v>
      </c>
      <c r="AN130" s="157">
        <f>'[4]Relatório Empregados II'!$DJ131</f>
        <v>560.02822000000003</v>
      </c>
      <c r="AO130" s="140">
        <f>'[4]Relatório Empregados II'!$DL131</f>
        <v>0</v>
      </c>
      <c r="AP130" s="140">
        <f>'[4]Relatório Empregados II'!$DM$3:$DM131</f>
        <v>0</v>
      </c>
      <c r="AQ130" s="157"/>
      <c r="AR130" s="157"/>
      <c r="AS130" s="140">
        <f>'[4]Relatório Empregados II'!$DQ131:$DQ131</f>
        <v>0</v>
      </c>
      <c r="AT130" s="169">
        <f>'[4]Relatório Empregados II'!$DT131</f>
        <v>0</v>
      </c>
      <c r="AU130" s="167">
        <f>'[4]Relatório Empregados II'!$DV131</f>
        <v>0</v>
      </c>
      <c r="AV130" s="167">
        <f>'[4]Relatório Empregados II'!$DX131</f>
        <v>0</v>
      </c>
      <c r="AW130" s="156">
        <f>'[4]Relatório Empregados II'!$DZ131</f>
        <v>0</v>
      </c>
      <c r="AX130" s="156">
        <f>'[4]Relatório Empregados II'!$EB131</f>
        <v>0</v>
      </c>
      <c r="AY130" s="167" t="str">
        <f>'[4]Relatório Empregados II'!$ED131</f>
        <v>SALA DE MEDICAÇAO</v>
      </c>
      <c r="AZ130" s="156">
        <f>'[4]Relatório Empregados II'!$EH131</f>
        <v>0</v>
      </c>
      <c r="BA130" s="156">
        <f>'[4]Relatório Empregados II'!$EJ131</f>
        <v>0</v>
      </c>
    </row>
    <row r="131" spans="1:53">
      <c r="A131" s="170" t="str">
        <f>IFERROR(('[4]Relatório Empregados II'!$A132:$B132),"")</f>
        <v>31/07/2020</v>
      </c>
      <c r="B131" s="142" t="str">
        <f>'[4]Relatório Empregados II'!$D132:$D132</f>
        <v>12955134000900</v>
      </c>
      <c r="C131" s="158" t="str">
        <f>'[4]Relatório Empregados II'!$G132:$G132</f>
        <v>INSTITUTO DIVA ALVES DO BRASIL</v>
      </c>
      <c r="D131" s="161" t="str">
        <f>'[4]Relatório Empregados II'!$J132</f>
        <v>6033075</v>
      </c>
      <c r="E131" s="143" t="str">
        <f>'[4]Relatório Empregados II'!$L132:L132</f>
        <v>UPA 24H PARQUE LAFAIETE - DUQUE DE CAXIAS I</v>
      </c>
      <c r="F131" s="144" t="str">
        <f>'[4]Relatório Empregados II'!$P132:$P132</f>
        <v>0008/2020</v>
      </c>
      <c r="G131" s="173" cm="1">
        <f t="array" ref="G131">'[4]Relatório Empregados II'!$T132:T132</f>
        <v>2020</v>
      </c>
      <c r="H131" s="145" t="str">
        <f>'[4]Relatório Empregados II'!$W132</f>
        <v>07</v>
      </c>
      <c r="I131" s="146">
        <f>'[4]Relatório Empregados II'!$Y132:$Y132</f>
        <v>0</v>
      </c>
      <c r="J131" s="147">
        <f>'[4]Relatório Empregados II'!$AB132:$AB132</f>
        <v>0</v>
      </c>
      <c r="K131" s="162">
        <f>'[4]Relatório Empregados II'!$AE132:$AE132</f>
        <v>0</v>
      </c>
      <c r="L131" s="163" cm="1">
        <f t="array" ref="L131">'[4]Relatório Empregados II'!$AI132:$AI132</f>
        <v>251605</v>
      </c>
      <c r="M131" s="149">
        <f>'[4]Relatório Empregados II'!$AL132:$AL132</f>
        <v>0</v>
      </c>
      <c r="N131" s="150">
        <f>'[4]Relatório Empregados II'!$AP132</f>
        <v>0</v>
      </c>
      <c r="O131" s="163">
        <f>'[4]Relatório Empregados II'!$AR132</f>
        <v>0</v>
      </c>
      <c r="P131" s="151">
        <f>'[4]Relatório Empregados II'!$AT132:$AT132</f>
        <v>0</v>
      </c>
      <c r="Q131" s="152">
        <f>'[4]Relatório Empregados II'!$AX132:$AX132</f>
        <v>150</v>
      </c>
      <c r="R131" s="153">
        <f>'[4]Relatório Empregados II'!$BA132:$BA132</f>
        <v>0</v>
      </c>
      <c r="S131" s="154" t="str">
        <f>'[4]Relatório Empregados II'!$BE132:$BE132</f>
        <v/>
      </c>
      <c r="T131" s="154" t="str">
        <f>'[4]Relatório Empregados II'!$BH132:$BH132</f>
        <v>CLT</v>
      </c>
      <c r="U131" s="148">
        <f>'[4]Relatório Empregados II'!$BK132:$BK132</f>
        <v>0</v>
      </c>
      <c r="V131" s="165">
        <f>'[4]Relatório Empregados II'!$BN132</f>
        <v>0</v>
      </c>
      <c r="W131" s="204">
        <f>'[4]Relatório Empregados II'!$BP132</f>
        <v>0</v>
      </c>
      <c r="X131" s="140">
        <f>'[4]Relatório Empregados II'!$BR132:$BR132</f>
        <v>3158.97</v>
      </c>
      <c r="Y131" s="157">
        <f>'[4]Relatório Empregados II'!$BU132</f>
        <v>0</v>
      </c>
      <c r="Z131" s="167">
        <f>'[4]Relatório Empregados II'!$BW132:$BW132</f>
        <v>0</v>
      </c>
      <c r="AA131" s="168">
        <f>'[4]Relatório Empregados II'!$CA132:$CA132</f>
        <v>0</v>
      </c>
      <c r="AB131" s="168">
        <f>'[4]Relatório Empregados II'!$CD132:$CD132</f>
        <v>0</v>
      </c>
      <c r="AC131" s="168">
        <f>'[4]Relatório Empregados II'!$CG132:$CG132</f>
        <v>0</v>
      </c>
      <c r="AD131" s="168">
        <f>'[4]Relatório Empregados II'!$CJ132</f>
        <v>0</v>
      </c>
      <c r="AE131" s="168">
        <f>'[4]Relatório Empregados II'!$CL132</f>
        <v>0</v>
      </c>
      <c r="AF131" s="168">
        <f>'[4]Relatório Empregados II'!$CN132:$CN132</f>
        <v>3367.97</v>
      </c>
      <c r="AG131" s="168">
        <f>'[4]Relatório Empregados II'!$CQ132</f>
        <v>0</v>
      </c>
      <c r="AH131" s="140">
        <f>'[4]Relatório Empregados II'!$CS132:$CS132</f>
        <v>269.43</v>
      </c>
      <c r="AI131" s="157">
        <f>'[4]Relatório Empregados II'!$CV132:$CV132</f>
        <v>0</v>
      </c>
      <c r="AJ131" s="140">
        <f>'[4]Relatório Empregados II'!$CY132:$CY132</f>
        <v>936.29566</v>
      </c>
      <c r="AK131" s="157">
        <f>'[4]Relatório Empregados II'!$DB132:$DB132</f>
        <v>936.29566</v>
      </c>
      <c r="AL131" s="140">
        <f>'[4]Relatório Empregados II'!$DE132:$DE132</f>
        <v>0</v>
      </c>
      <c r="AM131" s="140">
        <f>'[4]Relatório Empregados II'!$DH132</f>
        <v>0</v>
      </c>
      <c r="AN131" s="157">
        <f>'[4]Relatório Empregados II'!$DJ132</f>
        <v>936.29566</v>
      </c>
      <c r="AO131" s="140">
        <f>'[4]Relatório Empregados II'!$DL132</f>
        <v>0</v>
      </c>
      <c r="AP131" s="140">
        <f>'[4]Relatório Empregados II'!$DM$3:$DM132</f>
        <v>0</v>
      </c>
      <c r="AQ131" s="157"/>
      <c r="AR131" s="157"/>
      <c r="AS131" s="140">
        <f>'[4]Relatório Empregados II'!$DQ132:$DQ132</f>
        <v>0</v>
      </c>
      <c r="AT131" s="169">
        <f>'[4]Relatório Empregados II'!$DT132</f>
        <v>0</v>
      </c>
      <c r="AU131" s="167">
        <f>'[4]Relatório Empregados II'!$DV132</f>
        <v>0</v>
      </c>
      <c r="AV131" s="167">
        <f>'[4]Relatório Empregados II'!$DX132</f>
        <v>0</v>
      </c>
      <c r="AW131" s="156">
        <f>'[4]Relatório Empregados II'!$DZ132</f>
        <v>0</v>
      </c>
      <c r="AX131" s="156">
        <f>'[4]Relatório Empregados II'!$EB132</f>
        <v>0</v>
      </c>
      <c r="AY131" s="167" t="str">
        <f>'[4]Relatório Empregados II'!$ED132</f>
        <v>SALA DE ATENTIMENTO SOCIAL</v>
      </c>
      <c r="AZ131" s="156">
        <f>'[4]Relatório Empregados II'!$EH132</f>
        <v>0</v>
      </c>
      <c r="BA131" s="156">
        <f>'[4]Relatório Empregados II'!$EJ132</f>
        <v>0</v>
      </c>
    </row>
    <row r="132" spans="1:53">
      <c r="A132" s="170" t="str">
        <f>IFERROR(('[4]Relatório Empregados II'!$A133:$B133),"")</f>
        <v>31/07/2020</v>
      </c>
      <c r="B132" s="142" t="str">
        <f>'[4]Relatório Empregados II'!$D133:$D133</f>
        <v>12955134000900</v>
      </c>
      <c r="C132" s="158" t="str">
        <f>'[4]Relatório Empregados II'!$G133:$G133</f>
        <v>INSTITUTO DIVA ALVES DO BRASIL</v>
      </c>
      <c r="D132" s="161" t="str">
        <f>'[4]Relatório Empregados II'!$J133</f>
        <v>6033075</v>
      </c>
      <c r="E132" s="143" t="str">
        <f>'[4]Relatório Empregados II'!$L133:L133</f>
        <v>UPA 24H PARQUE LAFAIETE - DUQUE DE CAXIAS I</v>
      </c>
      <c r="F132" s="144" t="str">
        <f>'[4]Relatório Empregados II'!$P133:$P133</f>
        <v>0008/2020</v>
      </c>
      <c r="G132" s="173" cm="1">
        <f t="array" ref="G132">'[4]Relatório Empregados II'!$T133:T133</f>
        <v>2020</v>
      </c>
      <c r="H132" s="145" t="str">
        <f>'[4]Relatório Empregados II'!$W133</f>
        <v>07</v>
      </c>
      <c r="I132" s="146">
        <f>'[4]Relatório Empregados II'!$Y133:$Y133</f>
        <v>0</v>
      </c>
      <c r="J132" s="147">
        <f>'[4]Relatório Empregados II'!$AB133:$AB133</f>
        <v>0</v>
      </c>
      <c r="K132" s="162">
        <f>'[4]Relatório Empregados II'!$AE133:$AE133</f>
        <v>0</v>
      </c>
      <c r="L132" s="163" cm="1">
        <f t="array" ref="L132">'[4]Relatório Empregados II'!$AI133:$AI133</f>
        <v>251605</v>
      </c>
      <c r="M132" s="149">
        <f>'[4]Relatório Empregados II'!$AL133:$AL133</f>
        <v>0</v>
      </c>
      <c r="N132" s="150">
        <f>'[4]Relatório Empregados II'!$AP133</f>
        <v>0</v>
      </c>
      <c r="O132" s="163">
        <f>'[4]Relatório Empregados II'!$AR133</f>
        <v>0</v>
      </c>
      <c r="P132" s="151">
        <f>'[4]Relatório Empregados II'!$AT133:$AT133</f>
        <v>0</v>
      </c>
      <c r="Q132" s="152">
        <f>'[4]Relatório Empregados II'!$AX133:$AX133</f>
        <v>150</v>
      </c>
      <c r="R132" s="153">
        <f>'[4]Relatório Empregados II'!$BA133:$BA133</f>
        <v>0</v>
      </c>
      <c r="S132" s="154" t="str">
        <f>'[4]Relatório Empregados II'!$BE133:$BE133</f>
        <v/>
      </c>
      <c r="T132" s="154" t="str">
        <f>'[4]Relatório Empregados II'!$BH133:$BH133</f>
        <v>CLT</v>
      </c>
      <c r="U132" s="148">
        <f>'[4]Relatório Empregados II'!$BK133:$BK133</f>
        <v>0</v>
      </c>
      <c r="V132" s="165">
        <f>'[4]Relatório Empregados II'!$BN133</f>
        <v>0</v>
      </c>
      <c r="W132" s="204">
        <f>'[4]Relatório Empregados II'!$BP133</f>
        <v>0</v>
      </c>
      <c r="X132" s="140">
        <f>'[4]Relatório Empregados II'!$BR133:$BR133</f>
        <v>3158.97</v>
      </c>
      <c r="Y132" s="157">
        <f>'[4]Relatório Empregados II'!$BU133</f>
        <v>0</v>
      </c>
      <c r="Z132" s="167">
        <f>'[4]Relatório Empregados II'!$BW133:$BW133</f>
        <v>0</v>
      </c>
      <c r="AA132" s="168">
        <f>'[4]Relatório Empregados II'!$CA133:$CA133</f>
        <v>0</v>
      </c>
      <c r="AB132" s="168">
        <f>'[4]Relatório Empregados II'!$CD133:$CD133</f>
        <v>209</v>
      </c>
      <c r="AC132" s="168">
        <f>'[4]Relatório Empregados II'!$CG133:$CG133</f>
        <v>0</v>
      </c>
      <c r="AD132" s="168">
        <f>'[4]Relatório Empregados II'!$CJ133</f>
        <v>0</v>
      </c>
      <c r="AE132" s="168">
        <f>'[4]Relatório Empregados II'!$CL133</f>
        <v>0</v>
      </c>
      <c r="AF132" s="168">
        <f>'[4]Relatório Empregados II'!$CN133:$CN133</f>
        <v>0</v>
      </c>
      <c r="AG132" s="168">
        <f>'[4]Relatório Empregados II'!$CQ133</f>
        <v>0</v>
      </c>
      <c r="AH132" s="140">
        <f>'[4]Relatório Empregados II'!$CS133:$CS133</f>
        <v>269.43</v>
      </c>
      <c r="AI132" s="157">
        <f>'[4]Relatório Empregados II'!$CV133:$CV133</f>
        <v>0</v>
      </c>
      <c r="AJ132" s="140">
        <f>'[4]Relatório Empregados II'!$CY133:$CY133</f>
        <v>936.29566</v>
      </c>
      <c r="AK132" s="157">
        <f>'[4]Relatório Empregados II'!$DB133:$DB133</f>
        <v>936.29566</v>
      </c>
      <c r="AL132" s="140">
        <f>'[4]Relatório Empregados II'!$DE133:$DE133</f>
        <v>0</v>
      </c>
      <c r="AM132" s="140">
        <f>'[4]Relatório Empregados II'!$DH133</f>
        <v>0</v>
      </c>
      <c r="AN132" s="157">
        <f>'[4]Relatório Empregados II'!$DJ133</f>
        <v>936.29566</v>
      </c>
      <c r="AO132" s="140">
        <f>'[4]Relatório Empregados II'!$DL133</f>
        <v>0</v>
      </c>
      <c r="AP132" s="140">
        <f>'[4]Relatório Empregados II'!$DM$3:$DM133</f>
        <v>0</v>
      </c>
      <c r="AQ132" s="157"/>
      <c r="AR132" s="157"/>
      <c r="AS132" s="140">
        <f>'[4]Relatório Empregados II'!$DQ133:$DQ133</f>
        <v>0</v>
      </c>
      <c r="AT132" s="169">
        <f>'[4]Relatório Empregados II'!$DT133</f>
        <v>0</v>
      </c>
      <c r="AU132" s="167">
        <f>'[4]Relatório Empregados II'!$DV133</f>
        <v>0</v>
      </c>
      <c r="AV132" s="167">
        <f>'[4]Relatório Empregados II'!$DX133</f>
        <v>0</v>
      </c>
      <c r="AW132" s="156">
        <f>'[4]Relatório Empregados II'!$DZ133</f>
        <v>0</v>
      </c>
      <c r="AX132" s="156">
        <f>'[4]Relatório Empregados II'!$EB133</f>
        <v>0</v>
      </c>
      <c r="AY132" s="167" t="str">
        <f>'[4]Relatório Empregados II'!$ED133</f>
        <v>SALA DE ATENTIMENTO SOCIAL</v>
      </c>
      <c r="AZ132" s="156">
        <f>'[4]Relatório Empregados II'!$EH133</f>
        <v>0</v>
      </c>
      <c r="BA132" s="156">
        <f>'[4]Relatório Empregados II'!$EJ133</f>
        <v>0</v>
      </c>
    </row>
    <row r="133" spans="1:53">
      <c r="A133" s="170" t="str">
        <f>IFERROR(('[4]Relatório Empregados II'!$A134:$B134),"")</f>
        <v>31/07/2020</v>
      </c>
      <c r="B133" s="142" t="str">
        <f>'[4]Relatório Empregados II'!$D134:$D134</f>
        <v>12955134000900</v>
      </c>
      <c r="C133" s="158" t="str">
        <f>'[4]Relatório Empregados II'!$G134:$G134</f>
        <v>INSTITUTO DIVA ALVES DO BRASIL</v>
      </c>
      <c r="D133" s="161" t="str">
        <f>'[4]Relatório Empregados II'!$J134</f>
        <v>6033075</v>
      </c>
      <c r="E133" s="143" t="str">
        <f>'[4]Relatório Empregados II'!$L134:L134</f>
        <v>UPA 24H PARQUE LAFAIETE - DUQUE DE CAXIAS I</v>
      </c>
      <c r="F133" s="144" t="str">
        <f>'[4]Relatório Empregados II'!$P134:$P134</f>
        <v>0008/2020</v>
      </c>
      <c r="G133" s="173" cm="1">
        <f t="array" ref="G133">'[4]Relatório Empregados II'!$T134:T134</f>
        <v>2020</v>
      </c>
      <c r="H133" s="145" t="str">
        <f>'[4]Relatório Empregados II'!$W134</f>
        <v>07</v>
      </c>
      <c r="I133" s="146">
        <f>'[4]Relatório Empregados II'!$Y134:$Y134</f>
        <v>0</v>
      </c>
      <c r="J133" s="147">
        <f>'[4]Relatório Empregados II'!$AB134:$AB134</f>
        <v>0</v>
      </c>
      <c r="K133" s="162">
        <f>'[4]Relatório Empregados II'!$AE134:$AE134</f>
        <v>0</v>
      </c>
      <c r="L133" s="163" cm="1">
        <f t="array" ref="L133">'[4]Relatório Empregados II'!$AI134:$AI134</f>
        <v>514320</v>
      </c>
      <c r="M133" s="149">
        <f>'[4]Relatório Empregados II'!$AL134:$AL134</f>
        <v>0</v>
      </c>
      <c r="N133" s="150">
        <f>'[4]Relatório Empregados II'!$AP134</f>
        <v>0</v>
      </c>
      <c r="O133" s="163">
        <f>'[4]Relatório Empregados II'!$AR134</f>
        <v>0</v>
      </c>
      <c r="P133" s="151">
        <f>'[4]Relatório Empregados II'!$AT134:$AT134</f>
        <v>0</v>
      </c>
      <c r="Q133" s="152">
        <f>'[4]Relatório Empregados II'!$AX134:$AX134</f>
        <v>180</v>
      </c>
      <c r="R133" s="153">
        <f>'[4]Relatório Empregados II'!$BA134:$BA134</f>
        <v>0</v>
      </c>
      <c r="S133" s="154" t="str">
        <f>'[4]Relatório Empregados II'!$BE134:$BE134</f>
        <v/>
      </c>
      <c r="T133" s="154" t="str">
        <f>'[4]Relatório Empregados II'!$BH134:$BH134</f>
        <v>CLT</v>
      </c>
      <c r="U133" s="148">
        <f>'[4]Relatório Empregados II'!$BK134:$BK134</f>
        <v>0</v>
      </c>
      <c r="V133" s="165">
        <f>'[4]Relatório Empregados II'!$BN134</f>
        <v>0</v>
      </c>
      <c r="W133" s="204">
        <f>'[4]Relatório Empregados II'!$BP134</f>
        <v>0</v>
      </c>
      <c r="X133" s="140">
        <f>'[4]Relatório Empregados II'!$BR134:$BR134</f>
        <v>1238.1099999999999</v>
      </c>
      <c r="Y133" s="157">
        <f>'[4]Relatório Empregados II'!$BU134</f>
        <v>0</v>
      </c>
      <c r="Z133" s="167">
        <f>'[4]Relatório Empregados II'!$BW134:$BW134</f>
        <v>0</v>
      </c>
      <c r="AA133" s="168">
        <f>'[4]Relatório Empregados II'!$CA134:$CA134</f>
        <v>0</v>
      </c>
      <c r="AB133" s="168">
        <f>'[4]Relatório Empregados II'!$CD134:$CD134</f>
        <v>209</v>
      </c>
      <c r="AC133" s="168">
        <f>'[4]Relatório Empregados II'!$CG134:$CG134</f>
        <v>0</v>
      </c>
      <c r="AD133" s="168">
        <f>'[4]Relatório Empregados II'!$CJ134</f>
        <v>0</v>
      </c>
      <c r="AE133" s="168">
        <f>'[4]Relatório Empregados II'!$CL134</f>
        <v>0</v>
      </c>
      <c r="AF133" s="168">
        <f>'[4]Relatório Empregados II'!$CN134:$CN134</f>
        <v>0</v>
      </c>
      <c r="AG133" s="168">
        <f>'[4]Relatório Empregados II'!$CQ134</f>
        <v>0</v>
      </c>
      <c r="AH133" s="140">
        <f>'[4]Relatório Empregados II'!$CS134:$CS134</f>
        <v>115.76</v>
      </c>
      <c r="AI133" s="157">
        <f>'[4]Relatório Empregados II'!$CV134:$CV134</f>
        <v>0</v>
      </c>
      <c r="AJ133" s="140">
        <f>'[4]Relatório Empregados II'!$CY134:$CY134</f>
        <v>402.29658000000001</v>
      </c>
      <c r="AK133" s="157">
        <f>'[4]Relatório Empregados II'!$DB134:$DB134</f>
        <v>402.29658000000001</v>
      </c>
      <c r="AL133" s="140">
        <f>'[4]Relatório Empregados II'!$DE134:$DE134</f>
        <v>0</v>
      </c>
      <c r="AM133" s="140">
        <f>'[4]Relatório Empregados II'!$DH134</f>
        <v>0</v>
      </c>
      <c r="AN133" s="157">
        <f>'[4]Relatório Empregados II'!$DJ134</f>
        <v>402.29658000000001</v>
      </c>
      <c r="AO133" s="140">
        <f>'[4]Relatório Empregados II'!$DL134</f>
        <v>0</v>
      </c>
      <c r="AP133" s="140">
        <f>'[4]Relatório Empregados II'!$DM$3:$DM134</f>
        <v>0</v>
      </c>
      <c r="AQ133" s="157"/>
      <c r="AR133" s="157"/>
      <c r="AS133" s="140">
        <f>'[4]Relatório Empregados II'!$DQ134:$DQ134</f>
        <v>0</v>
      </c>
      <c r="AT133" s="169">
        <f>'[4]Relatório Empregados II'!$DT134</f>
        <v>0</v>
      </c>
      <c r="AU133" s="167">
        <f>'[4]Relatório Empregados II'!$DV134</f>
        <v>0</v>
      </c>
      <c r="AV133" s="167">
        <f>'[4]Relatório Empregados II'!$DX134</f>
        <v>0</v>
      </c>
      <c r="AW133" s="156">
        <f>'[4]Relatório Empregados II'!$DZ134</f>
        <v>0</v>
      </c>
      <c r="AX133" s="156">
        <f>'[4]Relatório Empregados II'!$EB134</f>
        <v>0</v>
      </c>
      <c r="AY133" s="167" t="str">
        <f>'[4]Relatório Empregados II'!$ED134</f>
        <v>HIGIENIZAÇAO</v>
      </c>
      <c r="AZ133" s="156">
        <f>'[4]Relatório Empregados II'!$EH134</f>
        <v>0</v>
      </c>
      <c r="BA133" s="156">
        <f>'[4]Relatório Empregados II'!$EJ134</f>
        <v>0</v>
      </c>
    </row>
    <row r="134" spans="1:53">
      <c r="A134" s="170" t="str">
        <f>IFERROR(('[4]Relatório Empregados II'!$A135:$B135),"")</f>
        <v>31/07/2020</v>
      </c>
      <c r="B134" s="142" t="str">
        <f>'[4]Relatório Empregados II'!$D135:$D135</f>
        <v>12955134000900</v>
      </c>
      <c r="C134" s="158" t="str">
        <f>'[4]Relatório Empregados II'!$G135:$G135</f>
        <v>INSTITUTO DIVA ALVES DO BRASIL</v>
      </c>
      <c r="D134" s="161" t="str">
        <f>'[4]Relatório Empregados II'!$J135</f>
        <v>6033075</v>
      </c>
      <c r="E134" s="143" t="str">
        <f>'[4]Relatório Empregados II'!$L135:L135</f>
        <v>UPA 24H PARQUE LAFAIETE - DUQUE DE CAXIAS I</v>
      </c>
      <c r="F134" s="144" t="str">
        <f>'[4]Relatório Empregados II'!$P135:$P135</f>
        <v>0008/2020</v>
      </c>
      <c r="G134" s="173" cm="1">
        <f t="array" ref="G134">'[4]Relatório Empregados II'!$T135:T135</f>
        <v>2020</v>
      </c>
      <c r="H134" s="145" t="str">
        <f>'[4]Relatório Empregados II'!$W135</f>
        <v>07</v>
      </c>
      <c r="I134" s="146">
        <f>'[4]Relatório Empregados II'!$Y135:$Y135</f>
        <v>0</v>
      </c>
      <c r="J134" s="147">
        <f>'[4]Relatório Empregados II'!$AB135:$AB135</f>
        <v>0</v>
      </c>
      <c r="K134" s="162">
        <f>'[4]Relatório Empregados II'!$AE135:$AE135</f>
        <v>0</v>
      </c>
      <c r="L134" s="163" cm="1">
        <f t="array" ref="L134">'[4]Relatório Empregados II'!$AI135:$AI135</f>
        <v>322205</v>
      </c>
      <c r="M134" s="149">
        <f>'[4]Relatório Empregados II'!$AL135:$AL135</f>
        <v>0</v>
      </c>
      <c r="N134" s="150">
        <f>'[4]Relatório Empregados II'!$AP135</f>
        <v>0</v>
      </c>
      <c r="O134" s="163">
        <f>'[4]Relatório Empregados II'!$AR135</f>
        <v>0</v>
      </c>
      <c r="P134" s="151">
        <f>'[4]Relatório Empregados II'!$AT135:$AT135</f>
        <v>0</v>
      </c>
      <c r="Q134" s="152">
        <f>'[4]Relatório Empregados II'!$AX135:$AX135</f>
        <v>180</v>
      </c>
      <c r="R134" s="153">
        <f>'[4]Relatório Empregados II'!$BA135:$BA135</f>
        <v>0</v>
      </c>
      <c r="S134" s="154" t="str">
        <f>'[4]Relatório Empregados II'!$BE135:$BE135</f>
        <v/>
      </c>
      <c r="T134" s="154" t="str">
        <f>'[4]Relatório Empregados II'!$BH135:$BH135</f>
        <v>CLT</v>
      </c>
      <c r="U134" s="148">
        <f>'[4]Relatório Empregados II'!$BK135:$BK135</f>
        <v>0</v>
      </c>
      <c r="V134" s="165">
        <f>'[4]Relatório Empregados II'!$BN135</f>
        <v>0</v>
      </c>
      <c r="W134" s="204">
        <f>'[4]Relatório Empregados II'!$BP135</f>
        <v>0</v>
      </c>
      <c r="X134" s="140">
        <f>'[4]Relatório Empregados II'!$BR135:$BR135</f>
        <v>1665.93</v>
      </c>
      <c r="Y134" s="157">
        <f>'[4]Relatório Empregados II'!$BU135</f>
        <v>0</v>
      </c>
      <c r="Z134" s="167">
        <f>'[4]Relatório Empregados II'!$BW135:$BW135</f>
        <v>0</v>
      </c>
      <c r="AA134" s="168">
        <f>'[4]Relatório Empregados II'!$CA135:$CA135</f>
        <v>0</v>
      </c>
      <c r="AB134" s="168">
        <f>'[4]Relatório Empregados II'!$CD135:$CD135</f>
        <v>0</v>
      </c>
      <c r="AC134" s="168">
        <f>'[4]Relatório Empregados II'!$CG135:$CG135</f>
        <v>0</v>
      </c>
      <c r="AD134" s="168">
        <f>'[4]Relatório Empregados II'!$CJ135</f>
        <v>0</v>
      </c>
      <c r="AE134" s="168">
        <f>'[4]Relatório Empregados II'!$CL135</f>
        <v>0</v>
      </c>
      <c r="AF134" s="168">
        <f>'[4]Relatório Empregados II'!$CN135:$CN135</f>
        <v>0</v>
      </c>
      <c r="AG134" s="168">
        <f>'[4]Relatório Empregados II'!$CQ135</f>
        <v>0</v>
      </c>
      <c r="AH134" s="140">
        <f>'[4]Relatório Empregados II'!$CS135:$CS135</f>
        <v>133.27000000000001</v>
      </c>
      <c r="AI134" s="157">
        <f>'[4]Relatório Empregados II'!$CV135:$CV135</f>
        <v>0</v>
      </c>
      <c r="AJ134" s="140">
        <f>'[4]Relatório Empregados II'!$CY135:$CY135</f>
        <v>463.12853999999999</v>
      </c>
      <c r="AK134" s="157">
        <f>'[4]Relatório Empregados II'!$DB135:$DB135</f>
        <v>463.12853999999999</v>
      </c>
      <c r="AL134" s="140">
        <f>'[4]Relatório Empregados II'!$DE135:$DE135</f>
        <v>0</v>
      </c>
      <c r="AM134" s="140">
        <f>'[4]Relatório Empregados II'!$DH135</f>
        <v>0</v>
      </c>
      <c r="AN134" s="157">
        <f>'[4]Relatório Empregados II'!$DJ135</f>
        <v>463.12853999999999</v>
      </c>
      <c r="AO134" s="140">
        <f>'[4]Relatório Empregados II'!$DL135</f>
        <v>0</v>
      </c>
      <c r="AP134" s="140">
        <f>'[4]Relatório Empregados II'!$DM$3:$DM135</f>
        <v>0</v>
      </c>
      <c r="AQ134" s="157"/>
      <c r="AR134" s="157"/>
      <c r="AS134" s="140">
        <f>'[4]Relatório Empregados II'!$DQ135:$DQ135</f>
        <v>0</v>
      </c>
      <c r="AT134" s="169">
        <f>'[4]Relatório Empregados II'!$DT135</f>
        <v>0</v>
      </c>
      <c r="AU134" s="167">
        <f>'[4]Relatório Empregados II'!$DV135</f>
        <v>0</v>
      </c>
      <c r="AV134" s="167">
        <f>'[4]Relatório Empregados II'!$DX135</f>
        <v>0</v>
      </c>
      <c r="AW134" s="156">
        <f>'[4]Relatório Empregados II'!$DZ135</f>
        <v>0</v>
      </c>
      <c r="AX134" s="156">
        <f>'[4]Relatório Empregados II'!$EB135</f>
        <v>0</v>
      </c>
      <c r="AY134" s="167" t="str">
        <f>'[4]Relatório Empregados II'!$ED135</f>
        <v>SALA DE OBSERVAÇÃO PEDIATRICA</v>
      </c>
      <c r="AZ134" s="156">
        <f>'[4]Relatório Empregados II'!$EH135</f>
        <v>0</v>
      </c>
      <c r="BA134" s="156">
        <f>'[4]Relatório Empregados II'!$EJ135</f>
        <v>0</v>
      </c>
    </row>
    <row r="135" spans="1:53">
      <c r="A135" s="170">
        <f>IFERROR(('[4]Relatório Empregados II'!$A136:$B136),"")</f>
        <v>0</v>
      </c>
      <c r="B135" s="142">
        <f>'[4]Relatório Empregados II'!$D136:$D136</f>
        <v>0</v>
      </c>
      <c r="C135" s="158">
        <f>'[4]Relatório Empregados II'!$G136:$G136</f>
        <v>0</v>
      </c>
      <c r="D135" s="161">
        <f>'[4]Relatório Empregados II'!$J136</f>
        <v>0</v>
      </c>
      <c r="E135" s="143">
        <f>'[4]Relatório Empregados II'!$L136:L136</f>
        <v>0</v>
      </c>
      <c r="F135" s="144">
        <f>'[4]Relatório Empregados II'!$P136:$P136</f>
        <v>0</v>
      </c>
      <c r="G135" s="173" cm="1">
        <f t="array" ref="G135">'[4]Relatório Empregados II'!$T136:T136</f>
        <v>0</v>
      </c>
      <c r="H135" s="145">
        <f>'[4]Relatório Empregados II'!$W136</f>
        <v>0</v>
      </c>
      <c r="I135" s="146">
        <f>'[4]Relatório Empregados II'!$Y136:$Y136</f>
        <v>0</v>
      </c>
      <c r="J135" s="147">
        <f>'[4]Relatório Empregados II'!$AB136:$AB136</f>
        <v>0</v>
      </c>
      <c r="K135" s="162">
        <f>'[4]Relatório Empregados II'!$AE136:$AE136</f>
        <v>0</v>
      </c>
      <c r="L135" s="163" cm="1">
        <f t="array" ref="L135">'[4]Relatório Empregados II'!$AI136:$AI136</f>
        <v>0</v>
      </c>
      <c r="M135" s="149">
        <f>'[4]Relatório Empregados II'!$AL136:$AL136</f>
        <v>0</v>
      </c>
      <c r="N135" s="150">
        <f>'[4]Relatório Empregados II'!$AP136</f>
        <v>0</v>
      </c>
      <c r="O135" s="163">
        <f>'[4]Relatório Empregados II'!$AR136</f>
        <v>0</v>
      </c>
      <c r="P135" s="151">
        <f>'[4]Relatório Empregados II'!$AT136:$AT136</f>
        <v>0</v>
      </c>
      <c r="Q135" s="152">
        <f>'[4]Relatório Empregados II'!$AX136:$AX136</f>
        <v>0</v>
      </c>
      <c r="R135" s="153">
        <f>'[4]Relatório Empregados II'!$BA136:$BA136</f>
        <v>0</v>
      </c>
      <c r="S135" s="154">
        <f>'[4]Relatório Empregados II'!$BE136:$BE136</f>
        <v>0</v>
      </c>
      <c r="T135" s="154">
        <f>'[4]Relatório Empregados II'!$BH136:$BH136</f>
        <v>0</v>
      </c>
      <c r="U135" s="148">
        <f>'[4]Relatório Empregados II'!$BK136:$BK136</f>
        <v>0</v>
      </c>
      <c r="V135" s="165">
        <f>'[4]Relatório Empregados II'!$BN136</f>
        <v>0</v>
      </c>
      <c r="W135" s="204">
        <f>'[4]Relatório Empregados II'!$BP136</f>
        <v>0</v>
      </c>
      <c r="X135" s="140">
        <f>'[4]Relatório Empregados II'!$BR136:$BR136</f>
        <v>0</v>
      </c>
      <c r="Y135" s="157">
        <f>'[4]Relatório Empregados II'!$BU136</f>
        <v>0</v>
      </c>
      <c r="Z135" s="167">
        <f>'[4]Relatório Empregados II'!$BW136:$BW136</f>
        <v>0</v>
      </c>
      <c r="AA135" s="168">
        <f>'[4]Relatório Empregados II'!$CA136:$CA136</f>
        <v>0</v>
      </c>
      <c r="AB135" s="168">
        <f>'[4]Relatório Empregados II'!$CD136:$CD136</f>
        <v>0</v>
      </c>
      <c r="AC135" s="168">
        <f>'[4]Relatório Empregados II'!$CG136:$CG136</f>
        <v>0</v>
      </c>
      <c r="AD135" s="168">
        <f>'[4]Relatório Empregados II'!$CJ136</f>
        <v>0</v>
      </c>
      <c r="AE135" s="168">
        <f>'[4]Relatório Empregados II'!$CL136</f>
        <v>0</v>
      </c>
      <c r="AF135" s="168">
        <f>'[4]Relatório Empregados II'!$CN136:$CN136</f>
        <v>0</v>
      </c>
      <c r="AG135" s="168">
        <f>'[4]Relatório Empregados II'!$CQ136</f>
        <v>0</v>
      </c>
      <c r="AH135" s="140">
        <f>'[4]Relatório Empregados II'!$CS136:$CS136</f>
        <v>0</v>
      </c>
      <c r="AI135" s="157">
        <f>'[4]Relatório Empregados II'!$CV136:$CV136</f>
        <v>0</v>
      </c>
      <c r="AJ135" s="140">
        <f>'[4]Relatório Empregados II'!$CY136:$CY136</f>
        <v>0</v>
      </c>
      <c r="AK135" s="157">
        <f>'[4]Relatório Empregados II'!$DB136:$DB136</f>
        <v>0</v>
      </c>
      <c r="AL135" s="140">
        <f>'[4]Relatório Empregados II'!$DE136:$DE136</f>
        <v>0</v>
      </c>
      <c r="AM135" s="140">
        <f>'[4]Relatório Empregados II'!$DH136</f>
        <v>0</v>
      </c>
      <c r="AN135" s="157">
        <f>'[4]Relatório Empregados II'!$DJ136</f>
        <v>0</v>
      </c>
      <c r="AO135" s="140">
        <f>'[4]Relatório Empregados II'!$DL136</f>
        <v>0</v>
      </c>
      <c r="AP135" s="140">
        <f>'[4]Relatório Empregados II'!$DM$3:$DM136</f>
        <v>0</v>
      </c>
      <c r="AQ135" s="157"/>
      <c r="AR135" s="157"/>
      <c r="AS135" s="140">
        <f>'[4]Relatório Empregados II'!$DQ136:$DQ136</f>
        <v>0</v>
      </c>
      <c r="AT135" s="169">
        <f>'[4]Relatório Empregados II'!$DT136</f>
        <v>0</v>
      </c>
      <c r="AU135" s="167">
        <f>'[4]Relatório Empregados II'!$DV136</f>
        <v>0</v>
      </c>
      <c r="AV135" s="167">
        <f>'[4]Relatório Empregados II'!$DX136</f>
        <v>0</v>
      </c>
      <c r="AW135" s="156">
        <f>'[4]Relatório Empregados II'!$DZ136</f>
        <v>0</v>
      </c>
      <c r="AX135" s="156">
        <f>'[4]Relatório Empregados II'!$EB136</f>
        <v>0</v>
      </c>
      <c r="AY135" s="167">
        <f>'[4]Relatório Empregados II'!$ED136</f>
        <v>0</v>
      </c>
      <c r="AZ135" s="156">
        <f>'[4]Relatório Empregados II'!$EH136</f>
        <v>0</v>
      </c>
      <c r="BA135" s="156">
        <f>'[4]Relatório Empregados II'!$EJ136</f>
        <v>0</v>
      </c>
    </row>
    <row r="136" spans="1:53">
      <c r="A136" s="170">
        <f>IFERROR(('[4]Relatório Empregados II'!$A137:$B137),"")</f>
        <v>0</v>
      </c>
      <c r="B136" s="142">
        <f>'[4]Relatório Empregados II'!$D137:$D137</f>
        <v>0</v>
      </c>
      <c r="C136" s="158">
        <f>'[4]Relatório Empregados II'!$G137:$G137</f>
        <v>0</v>
      </c>
      <c r="D136" s="161">
        <f>'[4]Relatório Empregados II'!$J137</f>
        <v>0</v>
      </c>
      <c r="E136" s="143">
        <f>'[4]Relatório Empregados II'!$L137:L137</f>
        <v>0</v>
      </c>
      <c r="F136" s="144">
        <f>'[4]Relatório Empregados II'!$P137:$P137</f>
        <v>0</v>
      </c>
      <c r="G136" s="173" cm="1">
        <f t="array" ref="G136">'[4]Relatório Empregados II'!$T137:T137</f>
        <v>0</v>
      </c>
      <c r="H136" s="145">
        <f>'[4]Relatório Empregados II'!$W137</f>
        <v>0</v>
      </c>
      <c r="I136" s="146">
        <f>'[4]Relatório Empregados II'!$Y137:$Y137</f>
        <v>0</v>
      </c>
      <c r="J136" s="147">
        <f>'[4]Relatório Empregados II'!$AB137:$AB137</f>
        <v>0</v>
      </c>
      <c r="K136" s="162">
        <f>'[4]Relatório Empregados II'!$AE137:$AE137</f>
        <v>0</v>
      </c>
      <c r="L136" s="163" cm="1">
        <f t="array" ref="L136">'[4]Relatório Empregados II'!$AI137:$AI137</f>
        <v>0</v>
      </c>
      <c r="M136" s="149">
        <f>'[4]Relatório Empregados II'!$AL137:$AL137</f>
        <v>0</v>
      </c>
      <c r="N136" s="150">
        <f>'[4]Relatório Empregados II'!$AP137</f>
        <v>0</v>
      </c>
      <c r="O136" s="163">
        <f>'[4]Relatório Empregados II'!$AR137</f>
        <v>0</v>
      </c>
      <c r="P136" s="151">
        <f>'[4]Relatório Empregados II'!$AT137:$AT137</f>
        <v>0</v>
      </c>
      <c r="Q136" s="152">
        <f>'[4]Relatório Empregados II'!$AX137:$AX137</f>
        <v>0</v>
      </c>
      <c r="R136" s="153">
        <f>'[4]Relatório Empregados II'!$BA137:$BA137</f>
        <v>0</v>
      </c>
      <c r="S136" s="154">
        <f>'[4]Relatório Empregados II'!$BE137:$BE137</f>
        <v>0</v>
      </c>
      <c r="T136" s="154">
        <f>'[4]Relatório Empregados II'!$BH137:$BH137</f>
        <v>0</v>
      </c>
      <c r="U136" s="148">
        <f>'[4]Relatório Empregados II'!$BK137:$BK137</f>
        <v>0</v>
      </c>
      <c r="V136" s="165">
        <f>'[4]Relatório Empregados II'!$BN137</f>
        <v>0</v>
      </c>
      <c r="W136" s="204">
        <f>'[4]Relatório Empregados II'!$BP137</f>
        <v>0</v>
      </c>
      <c r="X136" s="140">
        <f>'[4]Relatório Empregados II'!$BR137:$BR137</f>
        <v>0</v>
      </c>
      <c r="Y136" s="157">
        <f>'[4]Relatório Empregados II'!$BU137</f>
        <v>0</v>
      </c>
      <c r="Z136" s="167">
        <f>'[4]Relatório Empregados II'!$BW137:$BW137</f>
        <v>0</v>
      </c>
      <c r="AA136" s="168">
        <f>'[4]Relatório Empregados II'!$CA137:$CA137</f>
        <v>0</v>
      </c>
      <c r="AB136" s="168">
        <f>'[4]Relatório Empregados II'!$CD137:$CD137</f>
        <v>0</v>
      </c>
      <c r="AC136" s="168">
        <f>'[4]Relatório Empregados II'!$CG137:$CG137</f>
        <v>0</v>
      </c>
      <c r="AD136" s="168">
        <f>'[4]Relatório Empregados II'!$CJ137</f>
        <v>0</v>
      </c>
      <c r="AE136" s="168">
        <f>'[4]Relatório Empregados II'!$CL137</f>
        <v>0</v>
      </c>
      <c r="AF136" s="168">
        <f>'[4]Relatório Empregados II'!$CN137:$CN137</f>
        <v>0</v>
      </c>
      <c r="AG136" s="168">
        <f>'[4]Relatório Empregados II'!$CQ137</f>
        <v>0</v>
      </c>
      <c r="AH136" s="140">
        <f>'[4]Relatório Empregados II'!$CS137:$CS137</f>
        <v>0</v>
      </c>
      <c r="AI136" s="157">
        <f>'[4]Relatório Empregados II'!$CV137:$CV137</f>
        <v>0</v>
      </c>
      <c r="AJ136" s="140">
        <f>'[4]Relatório Empregados II'!$CY137:$CY137</f>
        <v>0</v>
      </c>
      <c r="AK136" s="157">
        <f>'[4]Relatório Empregados II'!$DB137:$DB137</f>
        <v>0</v>
      </c>
      <c r="AL136" s="140">
        <f>'[4]Relatório Empregados II'!$DE137:$DE137</f>
        <v>0</v>
      </c>
      <c r="AM136" s="140">
        <f>'[4]Relatório Empregados II'!$DH137</f>
        <v>0</v>
      </c>
      <c r="AN136" s="157">
        <f>'[4]Relatório Empregados II'!$DJ137</f>
        <v>0</v>
      </c>
      <c r="AO136" s="140">
        <f>'[4]Relatório Empregados II'!$DL137</f>
        <v>0</v>
      </c>
      <c r="AP136" s="140">
        <f>'[4]Relatório Empregados II'!$DM$3:$DM137</f>
        <v>0</v>
      </c>
      <c r="AQ136" s="157"/>
      <c r="AR136" s="157"/>
      <c r="AS136" s="140">
        <f>'[4]Relatório Empregados II'!$DQ137:$DQ137</f>
        <v>0</v>
      </c>
      <c r="AT136" s="169">
        <f>'[4]Relatório Empregados II'!$DT137</f>
        <v>0</v>
      </c>
      <c r="AU136" s="167">
        <f>'[4]Relatório Empregados II'!$DV137</f>
        <v>0</v>
      </c>
      <c r="AV136" s="167">
        <f>'[4]Relatório Empregados II'!$DX137</f>
        <v>0</v>
      </c>
      <c r="AW136" s="156">
        <f>'[4]Relatório Empregados II'!$DZ137</f>
        <v>0</v>
      </c>
      <c r="AX136" s="156">
        <f>'[4]Relatório Empregados II'!$EB137</f>
        <v>0</v>
      </c>
      <c r="AY136" s="167">
        <f>'[4]Relatório Empregados II'!$ED137</f>
        <v>0</v>
      </c>
      <c r="AZ136" s="156">
        <f>'[4]Relatório Empregados II'!$EH137</f>
        <v>0</v>
      </c>
      <c r="BA136" s="156">
        <f>'[4]Relatório Empregados II'!$EJ137</f>
        <v>0</v>
      </c>
    </row>
    <row r="137" spans="1:53">
      <c r="A137" s="170">
        <f>IFERROR(('[4]Relatório Empregados II'!$A138:$B138),"")</f>
        <v>0</v>
      </c>
      <c r="B137" s="142">
        <f>'[4]Relatório Empregados II'!$D138:$D138</f>
        <v>0</v>
      </c>
      <c r="C137" s="158">
        <f>'[4]Relatório Empregados II'!$G138:$G138</f>
        <v>0</v>
      </c>
      <c r="D137" s="161">
        <f>'[4]Relatório Empregados II'!$J138</f>
        <v>0</v>
      </c>
      <c r="E137" s="143">
        <f>'[4]Relatório Empregados II'!$L138:L138</f>
        <v>0</v>
      </c>
      <c r="F137" s="144">
        <f>'[4]Relatório Empregados II'!$P138:$P138</f>
        <v>0</v>
      </c>
      <c r="G137" s="173" cm="1">
        <f t="array" ref="G137">'[4]Relatório Empregados II'!$T138:T138</f>
        <v>0</v>
      </c>
      <c r="H137" s="145">
        <f>'[4]Relatório Empregados II'!$W138</f>
        <v>0</v>
      </c>
      <c r="I137" s="146">
        <f>'[4]Relatório Empregados II'!$Y138:$Y138</f>
        <v>0</v>
      </c>
      <c r="J137" s="147">
        <f>'[4]Relatório Empregados II'!$AB138:$AB138</f>
        <v>0</v>
      </c>
      <c r="K137" s="162">
        <f>'[4]Relatório Empregados II'!$AE138:$AE138</f>
        <v>0</v>
      </c>
      <c r="L137" s="163" cm="1">
        <f t="array" ref="L137">'[4]Relatório Empregados II'!$AI138:$AI138</f>
        <v>0</v>
      </c>
      <c r="M137" s="149">
        <f>'[4]Relatório Empregados II'!$AL138:$AL138</f>
        <v>0</v>
      </c>
      <c r="N137" s="150">
        <f>'[4]Relatório Empregados II'!$AP138</f>
        <v>0</v>
      </c>
      <c r="O137" s="163">
        <f>'[4]Relatório Empregados II'!$AR138</f>
        <v>0</v>
      </c>
      <c r="P137" s="151">
        <f>'[4]Relatório Empregados II'!$AT138:$AT138</f>
        <v>0</v>
      </c>
      <c r="Q137" s="152">
        <f>'[4]Relatório Empregados II'!$AX138:$AX138</f>
        <v>0</v>
      </c>
      <c r="R137" s="153">
        <f>'[4]Relatório Empregados II'!$BA138:$BA138</f>
        <v>0</v>
      </c>
      <c r="S137" s="154">
        <f>'[4]Relatório Empregados II'!$BE138:$BE138</f>
        <v>0</v>
      </c>
      <c r="T137" s="154">
        <f>'[4]Relatório Empregados II'!$BH138:$BH138</f>
        <v>0</v>
      </c>
      <c r="U137" s="148">
        <f>'[4]Relatório Empregados II'!$BK138:$BK138</f>
        <v>0</v>
      </c>
      <c r="V137" s="165">
        <f>'[4]Relatório Empregados II'!$BN138</f>
        <v>0</v>
      </c>
      <c r="W137" s="204">
        <f>'[4]Relatório Empregados II'!$BP138</f>
        <v>0</v>
      </c>
      <c r="X137" s="140">
        <f>'[4]Relatório Empregados II'!$BR138:$BR138</f>
        <v>0</v>
      </c>
      <c r="Y137" s="157">
        <f>'[4]Relatório Empregados II'!$BU138</f>
        <v>0</v>
      </c>
      <c r="Z137" s="167">
        <f>'[4]Relatório Empregados II'!$BW138:$BW138</f>
        <v>0</v>
      </c>
      <c r="AA137" s="168">
        <f>'[4]Relatório Empregados II'!$CA138:$CA138</f>
        <v>0</v>
      </c>
      <c r="AB137" s="168">
        <f>'[4]Relatório Empregados II'!$CD138:$CD138</f>
        <v>0</v>
      </c>
      <c r="AC137" s="168">
        <f>'[4]Relatório Empregados II'!$CG138:$CG138</f>
        <v>0</v>
      </c>
      <c r="AD137" s="168">
        <f>'[4]Relatório Empregados II'!$CJ138</f>
        <v>0</v>
      </c>
      <c r="AE137" s="168">
        <f>'[4]Relatório Empregados II'!$CL138</f>
        <v>0</v>
      </c>
      <c r="AF137" s="168">
        <f>'[4]Relatório Empregados II'!$CN138:$CN138</f>
        <v>0</v>
      </c>
      <c r="AG137" s="168">
        <f>'[4]Relatório Empregados II'!$CQ138</f>
        <v>0</v>
      </c>
      <c r="AH137" s="140">
        <f>'[4]Relatório Empregados II'!$CS138:$CS138</f>
        <v>0</v>
      </c>
      <c r="AI137" s="157">
        <f>'[4]Relatório Empregados II'!$CV138:$CV138</f>
        <v>0</v>
      </c>
      <c r="AJ137" s="140">
        <f>'[4]Relatório Empregados II'!$CY138:$CY138</f>
        <v>0</v>
      </c>
      <c r="AK137" s="157">
        <f>'[4]Relatório Empregados II'!$DB138:$DB138</f>
        <v>0</v>
      </c>
      <c r="AL137" s="140">
        <f>'[4]Relatório Empregados II'!$DE138:$DE138</f>
        <v>0</v>
      </c>
      <c r="AM137" s="140">
        <f>'[4]Relatório Empregados II'!$DH138</f>
        <v>0</v>
      </c>
      <c r="AN137" s="157">
        <f>'[4]Relatório Empregados II'!$DJ138</f>
        <v>0</v>
      </c>
      <c r="AO137" s="140">
        <f>'[4]Relatório Empregados II'!$DL138</f>
        <v>0</v>
      </c>
      <c r="AP137" s="140">
        <f>'[4]Relatório Empregados II'!$DM$3:$DM138</f>
        <v>0</v>
      </c>
      <c r="AQ137" s="157"/>
      <c r="AR137" s="157"/>
      <c r="AS137" s="140">
        <f>'[4]Relatório Empregados II'!$DQ138:$DQ138</f>
        <v>0</v>
      </c>
      <c r="AT137" s="169">
        <f>'[4]Relatório Empregados II'!$DT138</f>
        <v>0</v>
      </c>
      <c r="AU137" s="167">
        <f>'[4]Relatório Empregados II'!$DV138</f>
        <v>0</v>
      </c>
      <c r="AV137" s="167">
        <f>'[4]Relatório Empregados II'!$DX138</f>
        <v>0</v>
      </c>
      <c r="AW137" s="156">
        <f>'[4]Relatório Empregados II'!$DZ138</f>
        <v>0</v>
      </c>
      <c r="AX137" s="156">
        <f>'[4]Relatório Empregados II'!$EB138</f>
        <v>0</v>
      </c>
      <c r="AY137" s="167">
        <f>'[4]Relatório Empregados II'!$ED138</f>
        <v>0</v>
      </c>
      <c r="AZ137" s="156">
        <f>'[4]Relatório Empregados II'!$EH138</f>
        <v>0</v>
      </c>
      <c r="BA137" s="156">
        <f>'[4]Relatório Empregados II'!$EJ138</f>
        <v>0</v>
      </c>
    </row>
    <row r="138" spans="1:53">
      <c r="A138" s="170">
        <f>IFERROR(('[4]Relatório Empregados II'!$A139:$B139),"")</f>
        <v>0</v>
      </c>
      <c r="B138" s="142">
        <f>'[4]Relatório Empregados II'!$D139:$D139</f>
        <v>0</v>
      </c>
      <c r="C138" s="158">
        <f>'[4]Relatório Empregados II'!$G139:$G139</f>
        <v>0</v>
      </c>
      <c r="D138" s="161">
        <f>'[4]Relatório Empregados II'!$J139</f>
        <v>0</v>
      </c>
      <c r="E138" s="143">
        <f>'[4]Relatório Empregados II'!$L139:L139</f>
        <v>0</v>
      </c>
      <c r="F138" s="144">
        <f>'[4]Relatório Empregados II'!$P139:$P139</f>
        <v>0</v>
      </c>
      <c r="G138" s="173" cm="1">
        <f t="array" ref="G138">'[4]Relatório Empregados II'!$T139:T139</f>
        <v>0</v>
      </c>
      <c r="H138" s="145">
        <f>'[4]Relatório Empregados II'!$W139</f>
        <v>0</v>
      </c>
      <c r="I138" s="146">
        <f>'[4]Relatório Empregados II'!$Y139:$Y139</f>
        <v>0</v>
      </c>
      <c r="J138" s="147">
        <f>'[4]Relatório Empregados II'!$AB139:$AB139</f>
        <v>0</v>
      </c>
      <c r="K138" s="162">
        <f>'[4]Relatório Empregados II'!$AE139:$AE139</f>
        <v>0</v>
      </c>
      <c r="L138" s="163" cm="1">
        <f t="array" ref="L138">'[4]Relatório Empregados II'!$AI139:$AI139</f>
        <v>0</v>
      </c>
      <c r="M138" s="149">
        <f>'[4]Relatório Empregados II'!$AL139:$AL139</f>
        <v>0</v>
      </c>
      <c r="N138" s="150">
        <f>'[4]Relatório Empregados II'!$AP139</f>
        <v>0</v>
      </c>
      <c r="O138" s="163">
        <f>'[4]Relatório Empregados II'!$AR139</f>
        <v>0</v>
      </c>
      <c r="P138" s="151">
        <f>'[4]Relatório Empregados II'!$AT139:$AT139</f>
        <v>0</v>
      </c>
      <c r="Q138" s="152">
        <f>'[4]Relatório Empregados II'!$AX139:$AX139</f>
        <v>0</v>
      </c>
      <c r="R138" s="153">
        <f>'[4]Relatório Empregados II'!$BA139:$BA139</f>
        <v>0</v>
      </c>
      <c r="S138" s="154">
        <f>'[4]Relatório Empregados II'!$BE139:$BE139</f>
        <v>0</v>
      </c>
      <c r="T138" s="154">
        <f>'[4]Relatório Empregados II'!$BH139:$BH139</f>
        <v>0</v>
      </c>
      <c r="U138" s="148">
        <f>'[4]Relatório Empregados II'!$BK139:$BK139</f>
        <v>0</v>
      </c>
      <c r="V138" s="165">
        <f>'[4]Relatório Empregados II'!$BN139</f>
        <v>0</v>
      </c>
      <c r="W138" s="204">
        <f>'[4]Relatório Empregados II'!$BP139</f>
        <v>0</v>
      </c>
      <c r="X138" s="140">
        <f>'[4]Relatório Empregados II'!$BR139:$BR139</f>
        <v>0</v>
      </c>
      <c r="Y138" s="157">
        <f>'[4]Relatório Empregados II'!$BU139</f>
        <v>0</v>
      </c>
      <c r="Z138" s="167">
        <f>'[4]Relatório Empregados II'!$BW139:$BW139</f>
        <v>0</v>
      </c>
      <c r="AA138" s="168">
        <f>'[4]Relatório Empregados II'!$CA139:$CA139</f>
        <v>0</v>
      </c>
      <c r="AB138" s="168">
        <f>'[4]Relatório Empregados II'!$CD139:$CD139</f>
        <v>0</v>
      </c>
      <c r="AC138" s="168">
        <f>'[4]Relatório Empregados II'!$CG139:$CG139</f>
        <v>0</v>
      </c>
      <c r="AD138" s="168">
        <f>'[4]Relatório Empregados II'!$CJ139</f>
        <v>0</v>
      </c>
      <c r="AE138" s="168">
        <f>'[4]Relatório Empregados II'!$CL139</f>
        <v>0</v>
      </c>
      <c r="AF138" s="168">
        <f>'[4]Relatório Empregados II'!$CN139:$CN139</f>
        <v>0</v>
      </c>
      <c r="AG138" s="168">
        <f>'[4]Relatório Empregados II'!$CQ139</f>
        <v>0</v>
      </c>
      <c r="AH138" s="140">
        <f>'[4]Relatório Empregados II'!$CS139:$CS139</f>
        <v>0</v>
      </c>
      <c r="AI138" s="157">
        <f>'[4]Relatório Empregados II'!$CV139:$CV139</f>
        <v>0</v>
      </c>
      <c r="AJ138" s="140">
        <f>'[4]Relatório Empregados II'!$CY139:$CY139</f>
        <v>0</v>
      </c>
      <c r="AK138" s="157">
        <f>'[4]Relatório Empregados II'!$DB139:$DB139</f>
        <v>0</v>
      </c>
      <c r="AL138" s="140">
        <f>'[4]Relatório Empregados II'!$DE139:$DE139</f>
        <v>0</v>
      </c>
      <c r="AM138" s="140">
        <f>'[4]Relatório Empregados II'!$DH139</f>
        <v>0</v>
      </c>
      <c r="AN138" s="157">
        <f>'[4]Relatório Empregados II'!$DJ139</f>
        <v>0</v>
      </c>
      <c r="AO138" s="140">
        <f>'[4]Relatório Empregados II'!$DL139</f>
        <v>0</v>
      </c>
      <c r="AP138" s="140">
        <f>'[4]Relatório Empregados II'!$DM$3:$DM139</f>
        <v>0</v>
      </c>
      <c r="AQ138" s="157"/>
      <c r="AR138" s="157"/>
      <c r="AS138" s="140">
        <f>'[4]Relatório Empregados II'!$DQ139:$DQ139</f>
        <v>0</v>
      </c>
      <c r="AT138" s="169">
        <f>'[4]Relatório Empregados II'!$DT139</f>
        <v>0</v>
      </c>
      <c r="AU138" s="167">
        <f>'[4]Relatório Empregados II'!$DV139</f>
        <v>0</v>
      </c>
      <c r="AV138" s="167">
        <f>'[4]Relatório Empregados II'!$DX139</f>
        <v>0</v>
      </c>
      <c r="AW138" s="156">
        <f>'[4]Relatório Empregados II'!$DZ139</f>
        <v>0</v>
      </c>
      <c r="AX138" s="156">
        <f>'[4]Relatório Empregados II'!$EB139</f>
        <v>0</v>
      </c>
      <c r="AY138" s="167">
        <f>'[4]Relatório Empregados II'!$ED139</f>
        <v>0</v>
      </c>
      <c r="AZ138" s="156">
        <f>'[4]Relatório Empregados II'!$EH139</f>
        <v>0</v>
      </c>
      <c r="BA138" s="156">
        <f>'[4]Relatório Empregados II'!$EJ139</f>
        <v>0</v>
      </c>
    </row>
    <row r="139" spans="1:53">
      <c r="A139" s="170">
        <f>IFERROR(('[4]Relatório Empregados II'!$A140:$B140),"")</f>
        <v>0</v>
      </c>
      <c r="B139" s="142">
        <f>'[4]Relatório Empregados II'!$D140:$D140</f>
        <v>0</v>
      </c>
      <c r="C139" s="158">
        <f>'[4]Relatório Empregados II'!$G140:$G140</f>
        <v>0</v>
      </c>
      <c r="D139" s="161">
        <f>'[4]Relatório Empregados II'!$J140</f>
        <v>0</v>
      </c>
      <c r="E139" s="143">
        <f>'[4]Relatório Empregados II'!$L140:L140</f>
        <v>0</v>
      </c>
      <c r="F139" s="144">
        <f>'[4]Relatório Empregados II'!$P140:$P140</f>
        <v>0</v>
      </c>
      <c r="G139" s="173" cm="1">
        <f t="array" ref="G139">'[4]Relatório Empregados II'!$T140:T140</f>
        <v>0</v>
      </c>
      <c r="H139" s="145">
        <f>'[4]Relatório Empregados II'!$W140</f>
        <v>0</v>
      </c>
      <c r="I139" s="146">
        <f>'[4]Relatório Empregados II'!$Y140:$Y140</f>
        <v>0</v>
      </c>
      <c r="J139" s="147">
        <f>'[4]Relatório Empregados II'!$AB140:$AB140</f>
        <v>0</v>
      </c>
      <c r="K139" s="162">
        <f>'[4]Relatório Empregados II'!$AE140:$AE140</f>
        <v>0</v>
      </c>
      <c r="L139" s="163" cm="1">
        <f t="array" ref="L139">'[4]Relatório Empregados II'!$AI140:$AI140</f>
        <v>0</v>
      </c>
      <c r="M139" s="149">
        <f>'[4]Relatório Empregados II'!$AL140:$AL140</f>
        <v>0</v>
      </c>
      <c r="N139" s="150">
        <f>'[4]Relatório Empregados II'!$AP140</f>
        <v>0</v>
      </c>
      <c r="O139" s="163">
        <f>'[4]Relatório Empregados II'!$AR140</f>
        <v>0</v>
      </c>
      <c r="P139" s="151">
        <f>'[4]Relatório Empregados II'!$AT140:$AT140</f>
        <v>0</v>
      </c>
      <c r="Q139" s="152">
        <f>'[4]Relatório Empregados II'!$AX140:$AX140</f>
        <v>0</v>
      </c>
      <c r="R139" s="153">
        <f>'[4]Relatório Empregados II'!$BA140:$BA140</f>
        <v>0</v>
      </c>
      <c r="S139" s="154">
        <f>'[4]Relatório Empregados II'!$BE140:$BE140</f>
        <v>0</v>
      </c>
      <c r="T139" s="154">
        <f>'[4]Relatório Empregados II'!$BH140:$BH140</f>
        <v>0</v>
      </c>
      <c r="U139" s="148">
        <f>'[4]Relatório Empregados II'!$BK140:$BK140</f>
        <v>0</v>
      </c>
      <c r="V139" s="165">
        <f>'[4]Relatório Empregados II'!$BN140</f>
        <v>0</v>
      </c>
      <c r="W139" s="204">
        <f>'[4]Relatório Empregados II'!$BP140</f>
        <v>0</v>
      </c>
      <c r="X139" s="140">
        <f>'[4]Relatório Empregados II'!$BR140:$BR140</f>
        <v>0</v>
      </c>
      <c r="Y139" s="157">
        <f>'[4]Relatório Empregados II'!$BU140</f>
        <v>0</v>
      </c>
      <c r="Z139" s="167">
        <f>'[4]Relatório Empregados II'!$BW140:$BW140</f>
        <v>0</v>
      </c>
      <c r="AA139" s="168">
        <f>'[4]Relatório Empregados II'!$CA140:$CA140</f>
        <v>0</v>
      </c>
      <c r="AB139" s="168">
        <f>'[4]Relatório Empregados II'!$CD140:$CD140</f>
        <v>0</v>
      </c>
      <c r="AC139" s="168">
        <f>'[4]Relatório Empregados II'!$CG140:$CG140</f>
        <v>0</v>
      </c>
      <c r="AD139" s="168">
        <f>'[4]Relatório Empregados II'!$CJ140</f>
        <v>0</v>
      </c>
      <c r="AE139" s="168">
        <f>'[4]Relatório Empregados II'!$CL140</f>
        <v>0</v>
      </c>
      <c r="AF139" s="168">
        <f>'[4]Relatório Empregados II'!$CN140:$CN140</f>
        <v>0</v>
      </c>
      <c r="AG139" s="168">
        <f>'[4]Relatório Empregados II'!$CQ140</f>
        <v>0</v>
      </c>
      <c r="AH139" s="140">
        <f>'[4]Relatório Empregados II'!$CS140:$CS140</f>
        <v>0</v>
      </c>
      <c r="AI139" s="157">
        <f>'[4]Relatório Empregados II'!$CV140:$CV140</f>
        <v>0</v>
      </c>
      <c r="AJ139" s="140">
        <f>'[4]Relatório Empregados II'!$CY140:$CY140</f>
        <v>0</v>
      </c>
      <c r="AK139" s="157">
        <f>'[4]Relatório Empregados II'!$DB140:$DB140</f>
        <v>0</v>
      </c>
      <c r="AL139" s="140">
        <f>'[4]Relatório Empregados II'!$DE140:$DE140</f>
        <v>0</v>
      </c>
      <c r="AM139" s="140">
        <f>'[4]Relatório Empregados II'!$DH140</f>
        <v>0</v>
      </c>
      <c r="AN139" s="157">
        <f>'[4]Relatório Empregados II'!$DJ140</f>
        <v>0</v>
      </c>
      <c r="AO139" s="140">
        <f>'[4]Relatório Empregados II'!$DL140</f>
        <v>0</v>
      </c>
      <c r="AP139" s="140">
        <f>'[4]Relatório Empregados II'!$DM$3:$DM140</f>
        <v>0</v>
      </c>
      <c r="AQ139" s="157"/>
      <c r="AR139" s="157"/>
      <c r="AS139" s="140">
        <f>'[4]Relatório Empregados II'!$DQ140:$DQ140</f>
        <v>0</v>
      </c>
      <c r="AT139" s="169">
        <f>'[4]Relatório Empregados II'!$DT140</f>
        <v>0</v>
      </c>
      <c r="AU139" s="167">
        <f>'[4]Relatório Empregados II'!$DV140</f>
        <v>0</v>
      </c>
      <c r="AV139" s="167">
        <f>'[4]Relatório Empregados II'!$DX140</f>
        <v>0</v>
      </c>
      <c r="AW139" s="156">
        <f>'[4]Relatório Empregados II'!$DZ140</f>
        <v>0</v>
      </c>
      <c r="AX139" s="156">
        <f>'[4]Relatório Empregados II'!$EB140</f>
        <v>0</v>
      </c>
      <c r="AY139" s="167">
        <f>'[4]Relatório Empregados II'!$ED140</f>
        <v>0</v>
      </c>
      <c r="AZ139" s="156">
        <f>'[4]Relatório Empregados II'!$EH140</f>
        <v>0</v>
      </c>
      <c r="BA139" s="156">
        <f>'[4]Relatório Empregados II'!$EJ140</f>
        <v>0</v>
      </c>
    </row>
    <row r="140" spans="1:53">
      <c r="A140" s="170">
        <f>IFERROR(('[4]Relatório Empregados II'!$A141:$B141),"")</f>
        <v>0</v>
      </c>
      <c r="B140" s="142">
        <f>'[4]Relatório Empregados II'!$D141:$D141</f>
        <v>0</v>
      </c>
      <c r="C140" s="158">
        <f>'[4]Relatório Empregados II'!$G141:$G141</f>
        <v>0</v>
      </c>
      <c r="D140" s="161">
        <f>'[4]Relatório Empregados II'!$J141</f>
        <v>0</v>
      </c>
      <c r="E140" s="143">
        <f>'[4]Relatório Empregados II'!$L141:L141</f>
        <v>0</v>
      </c>
      <c r="F140" s="144">
        <f>'[4]Relatório Empregados II'!$P141:$P141</f>
        <v>0</v>
      </c>
      <c r="G140" s="173" cm="1">
        <f t="array" ref="G140">'[4]Relatório Empregados II'!$T141:T141</f>
        <v>0</v>
      </c>
      <c r="H140" s="145">
        <f>'[4]Relatório Empregados II'!$W141</f>
        <v>0</v>
      </c>
      <c r="I140" s="146">
        <f>'[4]Relatório Empregados II'!$Y141:$Y141</f>
        <v>0</v>
      </c>
      <c r="J140" s="147">
        <f>'[4]Relatório Empregados II'!$AB141:$AB141</f>
        <v>0</v>
      </c>
      <c r="K140" s="162">
        <f>'[4]Relatório Empregados II'!$AE141:$AE141</f>
        <v>0</v>
      </c>
      <c r="L140" s="163" cm="1">
        <f t="array" ref="L140">'[4]Relatório Empregados II'!$AI141:$AI141</f>
        <v>0</v>
      </c>
      <c r="M140" s="149">
        <f>'[4]Relatório Empregados II'!$AL141:$AL141</f>
        <v>0</v>
      </c>
      <c r="N140" s="150">
        <f>'[4]Relatório Empregados II'!$AP141</f>
        <v>0</v>
      </c>
      <c r="O140" s="163">
        <f>'[4]Relatório Empregados II'!$AR141</f>
        <v>0</v>
      </c>
      <c r="P140" s="151">
        <f>'[4]Relatório Empregados II'!$AT141:$AT141</f>
        <v>0</v>
      </c>
      <c r="Q140" s="152">
        <f>'[4]Relatório Empregados II'!$AX141:$AX141</f>
        <v>0</v>
      </c>
      <c r="R140" s="153">
        <f>'[4]Relatório Empregados II'!$BA141:$BA141</f>
        <v>0</v>
      </c>
      <c r="S140" s="154">
        <f>'[4]Relatório Empregados II'!$BE141:$BE141</f>
        <v>0</v>
      </c>
      <c r="T140" s="154">
        <f>'[4]Relatório Empregados II'!$BH141:$BH141</f>
        <v>0</v>
      </c>
      <c r="U140" s="148">
        <f>'[4]Relatório Empregados II'!$BK141:$BK141</f>
        <v>0</v>
      </c>
      <c r="V140" s="165">
        <f>'[4]Relatório Empregados II'!$BN141</f>
        <v>0</v>
      </c>
      <c r="W140" s="204">
        <f>'[4]Relatório Empregados II'!$BP141</f>
        <v>0</v>
      </c>
      <c r="X140" s="140">
        <f>'[4]Relatório Empregados II'!$BR141:$BR141</f>
        <v>0</v>
      </c>
      <c r="Y140" s="157">
        <f>'[4]Relatório Empregados II'!$BU141</f>
        <v>0</v>
      </c>
      <c r="Z140" s="167">
        <f>'[4]Relatório Empregados II'!$BW141:$BW141</f>
        <v>0</v>
      </c>
      <c r="AA140" s="168">
        <f>'[4]Relatório Empregados II'!$CA141:$CA141</f>
        <v>0</v>
      </c>
      <c r="AB140" s="168">
        <f>'[4]Relatório Empregados II'!$CD141:$CD141</f>
        <v>0</v>
      </c>
      <c r="AC140" s="168">
        <f>'[4]Relatório Empregados II'!$CG141:$CG141</f>
        <v>0</v>
      </c>
      <c r="AD140" s="168">
        <f>'[4]Relatório Empregados II'!$CJ141</f>
        <v>0</v>
      </c>
      <c r="AE140" s="168">
        <f>'[4]Relatório Empregados II'!$CL141</f>
        <v>0</v>
      </c>
      <c r="AF140" s="168">
        <f>'[4]Relatório Empregados II'!$CN141:$CN141</f>
        <v>0</v>
      </c>
      <c r="AG140" s="168">
        <f>'[4]Relatório Empregados II'!$CQ141</f>
        <v>0</v>
      </c>
      <c r="AH140" s="140">
        <f>'[4]Relatório Empregados II'!$CS141:$CS141</f>
        <v>0</v>
      </c>
      <c r="AI140" s="157">
        <f>'[4]Relatório Empregados II'!$CV141:$CV141</f>
        <v>0</v>
      </c>
      <c r="AJ140" s="140">
        <f>'[4]Relatório Empregados II'!$CY141:$CY141</f>
        <v>0</v>
      </c>
      <c r="AK140" s="157">
        <f>'[4]Relatório Empregados II'!$DB141:$DB141</f>
        <v>0</v>
      </c>
      <c r="AL140" s="140">
        <f>'[4]Relatório Empregados II'!$DE141:$DE141</f>
        <v>0</v>
      </c>
      <c r="AM140" s="140">
        <f>'[4]Relatório Empregados II'!$DH141</f>
        <v>0</v>
      </c>
      <c r="AN140" s="157">
        <f>'[4]Relatório Empregados II'!$DJ141</f>
        <v>0</v>
      </c>
      <c r="AO140" s="140">
        <f>'[4]Relatório Empregados II'!$DL141</f>
        <v>0</v>
      </c>
      <c r="AP140" s="140">
        <f>'[4]Relatório Empregados II'!$DM$3:$DM141</f>
        <v>0</v>
      </c>
      <c r="AQ140" s="157"/>
      <c r="AR140" s="157"/>
      <c r="AS140" s="140">
        <f>'[4]Relatório Empregados II'!$DQ141:$DQ141</f>
        <v>0</v>
      </c>
      <c r="AT140" s="169">
        <f>'[4]Relatório Empregados II'!$DT141</f>
        <v>0</v>
      </c>
      <c r="AU140" s="167">
        <f>'[4]Relatório Empregados II'!$DV141</f>
        <v>0</v>
      </c>
      <c r="AV140" s="167">
        <f>'[4]Relatório Empregados II'!$DX141</f>
        <v>0</v>
      </c>
      <c r="AW140" s="156">
        <f>'[4]Relatório Empregados II'!$DZ141</f>
        <v>0</v>
      </c>
      <c r="AX140" s="156">
        <f>'[4]Relatório Empregados II'!$EB141</f>
        <v>0</v>
      </c>
      <c r="AY140" s="167">
        <f>'[4]Relatório Empregados II'!$ED141</f>
        <v>0</v>
      </c>
      <c r="AZ140" s="156">
        <f>'[4]Relatório Empregados II'!$EH141</f>
        <v>0</v>
      </c>
      <c r="BA140" s="156">
        <f>'[4]Relatório Empregados II'!$EJ141</f>
        <v>0</v>
      </c>
    </row>
    <row r="141" spans="1:53">
      <c r="A141" s="170">
        <f>IFERROR(('[4]Relatório Empregados II'!$A142:$B142),"")</f>
        <v>0</v>
      </c>
      <c r="B141" s="142">
        <f>'[4]Relatório Empregados II'!$D142:$D142</f>
        <v>0</v>
      </c>
      <c r="C141" s="158">
        <f>'[4]Relatório Empregados II'!$G142:$G142</f>
        <v>0</v>
      </c>
      <c r="D141" s="161">
        <f>'[4]Relatório Empregados II'!$J142</f>
        <v>0</v>
      </c>
      <c r="E141" s="143">
        <f>'[4]Relatório Empregados II'!$L142:L142</f>
        <v>0</v>
      </c>
      <c r="F141" s="144">
        <f>'[4]Relatório Empregados II'!$P142:$P142</f>
        <v>0</v>
      </c>
      <c r="G141" s="173" cm="1">
        <f t="array" ref="G141">'[4]Relatório Empregados II'!$T142:T142</f>
        <v>0</v>
      </c>
      <c r="H141" s="145">
        <f>'[4]Relatório Empregados II'!$W142</f>
        <v>0</v>
      </c>
      <c r="I141" s="146">
        <f>'[4]Relatório Empregados II'!$Y142:$Y142</f>
        <v>0</v>
      </c>
      <c r="J141" s="147">
        <f>'[4]Relatório Empregados II'!$AB142:$AB142</f>
        <v>0</v>
      </c>
      <c r="K141" s="162">
        <f>'[4]Relatório Empregados II'!$AE142:$AE142</f>
        <v>0</v>
      </c>
      <c r="L141" s="163" cm="1">
        <f t="array" ref="L141">'[4]Relatório Empregados II'!$AI142:$AI142</f>
        <v>0</v>
      </c>
      <c r="M141" s="149">
        <f>'[4]Relatório Empregados II'!$AL142:$AL142</f>
        <v>0</v>
      </c>
      <c r="N141" s="150">
        <f>'[4]Relatório Empregados II'!$AP142</f>
        <v>0</v>
      </c>
      <c r="O141" s="163">
        <f>'[4]Relatório Empregados II'!$AR142</f>
        <v>0</v>
      </c>
      <c r="P141" s="151">
        <f>'[4]Relatório Empregados II'!$AT142:$AT142</f>
        <v>0</v>
      </c>
      <c r="Q141" s="152">
        <f>'[4]Relatório Empregados II'!$AX142:$AX142</f>
        <v>0</v>
      </c>
      <c r="R141" s="153">
        <f>'[4]Relatório Empregados II'!$BA142:$BA142</f>
        <v>0</v>
      </c>
      <c r="S141" s="154">
        <f>'[4]Relatório Empregados II'!$BE142:$BE142</f>
        <v>0</v>
      </c>
      <c r="T141" s="154">
        <f>'[4]Relatório Empregados II'!$BH142:$BH142</f>
        <v>0</v>
      </c>
      <c r="U141" s="148">
        <f>'[4]Relatório Empregados II'!$BK142:$BK142</f>
        <v>0</v>
      </c>
      <c r="V141" s="165">
        <f>'[4]Relatório Empregados II'!$BN142</f>
        <v>0</v>
      </c>
      <c r="W141" s="204">
        <f>'[4]Relatório Empregados II'!$BP142</f>
        <v>0</v>
      </c>
      <c r="X141" s="140">
        <f>'[4]Relatório Empregados II'!$BR142:$BR142</f>
        <v>0</v>
      </c>
      <c r="Y141" s="157">
        <f>'[4]Relatório Empregados II'!$BU142</f>
        <v>0</v>
      </c>
      <c r="Z141" s="167">
        <f>'[4]Relatório Empregados II'!$BW142:$BW142</f>
        <v>0</v>
      </c>
      <c r="AA141" s="168">
        <f>'[4]Relatório Empregados II'!$CA142:$CA142</f>
        <v>0</v>
      </c>
      <c r="AB141" s="168">
        <f>'[4]Relatório Empregados II'!$CD142:$CD142</f>
        <v>0</v>
      </c>
      <c r="AC141" s="168">
        <f>'[4]Relatório Empregados II'!$CG142:$CG142</f>
        <v>0</v>
      </c>
      <c r="AD141" s="168">
        <f>'[4]Relatório Empregados II'!$CJ142</f>
        <v>0</v>
      </c>
      <c r="AE141" s="168">
        <f>'[4]Relatório Empregados II'!$CL142</f>
        <v>0</v>
      </c>
      <c r="AF141" s="168">
        <f>'[4]Relatório Empregados II'!$CN142:$CN142</f>
        <v>0</v>
      </c>
      <c r="AG141" s="168">
        <f>'[4]Relatório Empregados II'!$CQ142</f>
        <v>0</v>
      </c>
      <c r="AH141" s="140">
        <f>'[4]Relatório Empregados II'!$CS142:$CS142</f>
        <v>0</v>
      </c>
      <c r="AI141" s="157">
        <f>'[4]Relatório Empregados II'!$CV142:$CV142</f>
        <v>0</v>
      </c>
      <c r="AJ141" s="140">
        <f>'[4]Relatório Empregados II'!$CY142:$CY142</f>
        <v>0</v>
      </c>
      <c r="AK141" s="157">
        <f>'[4]Relatório Empregados II'!$DB142:$DB142</f>
        <v>0</v>
      </c>
      <c r="AL141" s="140">
        <f>'[4]Relatório Empregados II'!$DE142:$DE142</f>
        <v>0</v>
      </c>
      <c r="AM141" s="140">
        <f>'[4]Relatório Empregados II'!$DH142</f>
        <v>0</v>
      </c>
      <c r="AN141" s="157">
        <f>'[4]Relatório Empregados II'!$DJ142</f>
        <v>0</v>
      </c>
      <c r="AO141" s="140">
        <f>'[4]Relatório Empregados II'!$DL142</f>
        <v>0</v>
      </c>
      <c r="AP141" s="140">
        <f>'[4]Relatório Empregados II'!$DM$3:$DM142</f>
        <v>0</v>
      </c>
      <c r="AQ141" s="157"/>
      <c r="AR141" s="157"/>
      <c r="AS141" s="140">
        <f>'[4]Relatório Empregados II'!$DQ142:$DQ142</f>
        <v>0</v>
      </c>
      <c r="AT141" s="169">
        <f>'[4]Relatório Empregados II'!$DT142</f>
        <v>0</v>
      </c>
      <c r="AU141" s="167">
        <f>'[4]Relatório Empregados II'!$DV142</f>
        <v>0</v>
      </c>
      <c r="AV141" s="167">
        <f>'[4]Relatório Empregados II'!$DX142</f>
        <v>0</v>
      </c>
      <c r="AW141" s="156">
        <f>'[4]Relatório Empregados II'!$DZ142</f>
        <v>0</v>
      </c>
      <c r="AX141" s="156">
        <f>'[4]Relatório Empregados II'!$EB142</f>
        <v>0</v>
      </c>
      <c r="AY141" s="167">
        <f>'[4]Relatório Empregados II'!$ED142</f>
        <v>0</v>
      </c>
      <c r="AZ141" s="156">
        <f>'[4]Relatório Empregados II'!$EH142</f>
        <v>0</v>
      </c>
      <c r="BA141" s="156">
        <f>'[4]Relatório Empregados II'!$EJ142</f>
        <v>0</v>
      </c>
    </row>
    <row r="142" spans="1:53">
      <c r="A142" s="170">
        <f>IFERROR(('[4]Relatório Empregados II'!$A143:$B143),"")</f>
        <v>0</v>
      </c>
      <c r="B142" s="142">
        <f>'[4]Relatório Empregados II'!$D143:$D143</f>
        <v>0</v>
      </c>
      <c r="C142" s="158">
        <f>'[4]Relatório Empregados II'!$G143:$G143</f>
        <v>0</v>
      </c>
      <c r="D142" s="161">
        <f>'[4]Relatório Empregados II'!$J143</f>
        <v>0</v>
      </c>
      <c r="E142" s="143">
        <f>'[4]Relatório Empregados II'!$L143:L143</f>
        <v>0</v>
      </c>
      <c r="F142" s="144">
        <f>'[4]Relatório Empregados II'!$P143:$P143</f>
        <v>0</v>
      </c>
      <c r="G142" s="173" cm="1">
        <f t="array" ref="G142">'[4]Relatório Empregados II'!$T143:T143</f>
        <v>0</v>
      </c>
      <c r="H142" s="145">
        <f>'[4]Relatório Empregados II'!$W143</f>
        <v>0</v>
      </c>
      <c r="I142" s="146">
        <f>'[4]Relatório Empregados II'!$Y143:$Y143</f>
        <v>0</v>
      </c>
      <c r="J142" s="147">
        <f>'[4]Relatório Empregados II'!$AB143:$AB143</f>
        <v>0</v>
      </c>
      <c r="K142" s="162">
        <f>'[4]Relatório Empregados II'!$AE143:$AE143</f>
        <v>0</v>
      </c>
      <c r="L142" s="163" cm="1">
        <f t="array" ref="L142">'[4]Relatório Empregados II'!$AI143:$AI143</f>
        <v>0</v>
      </c>
      <c r="M142" s="149">
        <f>'[4]Relatório Empregados II'!$AL143:$AL143</f>
        <v>0</v>
      </c>
      <c r="N142" s="150">
        <f>'[4]Relatório Empregados II'!$AP143</f>
        <v>0</v>
      </c>
      <c r="O142" s="163">
        <f>'[4]Relatório Empregados II'!$AR143</f>
        <v>0</v>
      </c>
      <c r="P142" s="151">
        <f>'[4]Relatório Empregados II'!$AT143:$AT143</f>
        <v>0</v>
      </c>
      <c r="Q142" s="152">
        <f>'[4]Relatório Empregados II'!$AX143:$AX143</f>
        <v>0</v>
      </c>
      <c r="R142" s="153">
        <f>'[4]Relatório Empregados II'!$BA143:$BA143</f>
        <v>0</v>
      </c>
      <c r="S142" s="154">
        <f>'[4]Relatório Empregados II'!$BE143:$BE143</f>
        <v>0</v>
      </c>
      <c r="T142" s="154">
        <f>'[4]Relatório Empregados II'!$BH143:$BH143</f>
        <v>0</v>
      </c>
      <c r="U142" s="148">
        <f>'[4]Relatório Empregados II'!$BK143:$BK143</f>
        <v>0</v>
      </c>
      <c r="V142" s="165">
        <f>'[4]Relatório Empregados II'!$BN143</f>
        <v>0</v>
      </c>
      <c r="W142" s="204">
        <f>'[4]Relatório Empregados II'!$BP143</f>
        <v>0</v>
      </c>
      <c r="X142" s="140">
        <f>'[4]Relatório Empregados II'!$BR143:$BR143</f>
        <v>0</v>
      </c>
      <c r="Y142" s="157">
        <f>'[4]Relatório Empregados II'!$BU143</f>
        <v>0</v>
      </c>
      <c r="Z142" s="167">
        <f>'[4]Relatório Empregados II'!$BW143:$BW143</f>
        <v>0</v>
      </c>
      <c r="AA142" s="168">
        <f>'[4]Relatório Empregados II'!$CA143:$CA143</f>
        <v>0</v>
      </c>
      <c r="AB142" s="168">
        <f>'[4]Relatório Empregados II'!$CD143:$CD143</f>
        <v>0</v>
      </c>
      <c r="AC142" s="168">
        <f>'[4]Relatório Empregados II'!$CG143:$CG143</f>
        <v>0</v>
      </c>
      <c r="AD142" s="168">
        <f>'[4]Relatório Empregados II'!$CJ143</f>
        <v>0</v>
      </c>
      <c r="AE142" s="168">
        <f>'[4]Relatório Empregados II'!$CL143</f>
        <v>0</v>
      </c>
      <c r="AF142" s="168">
        <f>'[4]Relatório Empregados II'!$CN143:$CN143</f>
        <v>0</v>
      </c>
      <c r="AG142" s="168">
        <f>'[4]Relatório Empregados II'!$CQ143</f>
        <v>0</v>
      </c>
      <c r="AH142" s="140">
        <f>'[4]Relatório Empregados II'!$CS143:$CS143</f>
        <v>0</v>
      </c>
      <c r="AI142" s="157">
        <f>'[4]Relatório Empregados II'!$CV143:$CV143</f>
        <v>0</v>
      </c>
      <c r="AJ142" s="140">
        <f>'[4]Relatório Empregados II'!$CY143:$CY143</f>
        <v>0</v>
      </c>
      <c r="AK142" s="157">
        <f>'[4]Relatório Empregados II'!$DB143:$DB143</f>
        <v>0</v>
      </c>
      <c r="AL142" s="140">
        <f>'[4]Relatório Empregados II'!$DE143:$DE143</f>
        <v>0</v>
      </c>
      <c r="AM142" s="140">
        <f>'[4]Relatório Empregados II'!$DH143</f>
        <v>0</v>
      </c>
      <c r="AN142" s="157">
        <f>'[4]Relatório Empregados II'!$DJ143</f>
        <v>0</v>
      </c>
      <c r="AO142" s="140">
        <f>'[4]Relatório Empregados II'!$DL143</f>
        <v>0</v>
      </c>
      <c r="AP142" s="140">
        <f>'[4]Relatório Empregados II'!$DM$3:$DM143</f>
        <v>0</v>
      </c>
      <c r="AQ142" s="157"/>
      <c r="AR142" s="157"/>
      <c r="AS142" s="140">
        <f>'[4]Relatório Empregados II'!$DQ143:$DQ143</f>
        <v>0</v>
      </c>
      <c r="AT142" s="169">
        <f>'[4]Relatório Empregados II'!$DT143</f>
        <v>0</v>
      </c>
      <c r="AU142" s="167">
        <f>'[4]Relatório Empregados II'!$DV143</f>
        <v>0</v>
      </c>
      <c r="AV142" s="167">
        <f>'[4]Relatório Empregados II'!$DX143</f>
        <v>0</v>
      </c>
      <c r="AW142" s="156">
        <f>'[4]Relatório Empregados II'!$DZ143</f>
        <v>0</v>
      </c>
      <c r="AX142" s="156">
        <f>'[4]Relatório Empregados II'!$EB143</f>
        <v>0</v>
      </c>
      <c r="AY142" s="167">
        <f>'[4]Relatório Empregados II'!$ED143</f>
        <v>0</v>
      </c>
      <c r="AZ142" s="156">
        <f>'[4]Relatório Empregados II'!$EH143</f>
        <v>0</v>
      </c>
      <c r="BA142" s="156">
        <f>'[4]Relatório Empregados II'!$EJ143</f>
        <v>0</v>
      </c>
    </row>
    <row r="143" spans="1:53">
      <c r="A143" s="170">
        <f>IFERROR(('[4]Relatório Empregados II'!$A144:$B144),"")</f>
        <v>0</v>
      </c>
      <c r="B143" s="142">
        <f>'[4]Relatório Empregados II'!$D144:$D144</f>
        <v>0</v>
      </c>
      <c r="C143" s="158">
        <f>'[4]Relatório Empregados II'!$G144:$G144</f>
        <v>0</v>
      </c>
      <c r="D143" s="161">
        <f>'[4]Relatório Empregados II'!$J144</f>
        <v>0</v>
      </c>
      <c r="E143" s="143">
        <f>'[4]Relatório Empregados II'!$L144:L144</f>
        <v>0</v>
      </c>
      <c r="F143" s="144">
        <f>'[4]Relatório Empregados II'!$P144:$P144</f>
        <v>0</v>
      </c>
      <c r="G143" s="173" cm="1">
        <f t="array" ref="G143">'[4]Relatório Empregados II'!$T144:T144</f>
        <v>0</v>
      </c>
      <c r="H143" s="145">
        <f>'[4]Relatório Empregados II'!$W144</f>
        <v>0</v>
      </c>
      <c r="I143" s="146">
        <f>'[4]Relatório Empregados II'!$Y144:$Y144</f>
        <v>0</v>
      </c>
      <c r="J143" s="147">
        <f>'[4]Relatório Empregados II'!$AB144:$AB144</f>
        <v>0</v>
      </c>
      <c r="K143" s="162">
        <f>'[4]Relatório Empregados II'!$AE144:$AE144</f>
        <v>0</v>
      </c>
      <c r="L143" s="163" cm="1">
        <f t="array" ref="L143">'[4]Relatório Empregados II'!$AI144:$AI144</f>
        <v>0</v>
      </c>
      <c r="M143" s="149">
        <f>'[4]Relatório Empregados II'!$AL144:$AL144</f>
        <v>0</v>
      </c>
      <c r="N143" s="150">
        <f>'[4]Relatório Empregados II'!$AP144</f>
        <v>0</v>
      </c>
      <c r="O143" s="163">
        <f>'[4]Relatório Empregados II'!$AR144</f>
        <v>0</v>
      </c>
      <c r="P143" s="151">
        <f>'[4]Relatório Empregados II'!$AT144:$AT144</f>
        <v>0</v>
      </c>
      <c r="Q143" s="152">
        <f>'[4]Relatório Empregados II'!$AX144:$AX144</f>
        <v>0</v>
      </c>
      <c r="R143" s="153">
        <f>'[4]Relatório Empregados II'!$BA144:$BA144</f>
        <v>0</v>
      </c>
      <c r="S143" s="154">
        <f>'[4]Relatório Empregados II'!$BE144:$BE144</f>
        <v>0</v>
      </c>
      <c r="T143" s="154">
        <f>'[4]Relatório Empregados II'!$BH144:$BH144</f>
        <v>0</v>
      </c>
      <c r="U143" s="148">
        <f>'[4]Relatório Empregados II'!$BK144:$BK144</f>
        <v>0</v>
      </c>
      <c r="V143" s="165">
        <f>'[4]Relatório Empregados II'!$BN144</f>
        <v>0</v>
      </c>
      <c r="W143" s="204">
        <f>'[4]Relatório Empregados II'!$BP144</f>
        <v>0</v>
      </c>
      <c r="X143" s="140">
        <f>'[4]Relatório Empregados II'!$BR144:$BR144</f>
        <v>0</v>
      </c>
      <c r="Y143" s="157">
        <f>'[4]Relatório Empregados II'!$BU144</f>
        <v>0</v>
      </c>
      <c r="Z143" s="167">
        <f>'[4]Relatório Empregados II'!$BW144:$BW144</f>
        <v>0</v>
      </c>
      <c r="AA143" s="168">
        <f>'[4]Relatório Empregados II'!$CA144:$CA144</f>
        <v>0</v>
      </c>
      <c r="AB143" s="168">
        <f>'[4]Relatório Empregados II'!$CD144:$CD144</f>
        <v>0</v>
      </c>
      <c r="AC143" s="168">
        <f>'[4]Relatório Empregados II'!$CG144:$CG144</f>
        <v>0</v>
      </c>
      <c r="AD143" s="168">
        <f>'[4]Relatório Empregados II'!$CJ144</f>
        <v>0</v>
      </c>
      <c r="AE143" s="168">
        <f>'[4]Relatório Empregados II'!$CL144</f>
        <v>0</v>
      </c>
      <c r="AF143" s="168">
        <f>'[4]Relatório Empregados II'!$CN144:$CN144</f>
        <v>0</v>
      </c>
      <c r="AG143" s="168">
        <f>'[4]Relatório Empregados II'!$CQ144</f>
        <v>0</v>
      </c>
      <c r="AH143" s="140">
        <f>'[4]Relatório Empregados II'!$CS144:$CS144</f>
        <v>0</v>
      </c>
      <c r="AI143" s="157">
        <f>'[4]Relatório Empregados II'!$CV144:$CV144</f>
        <v>0</v>
      </c>
      <c r="AJ143" s="140">
        <f>'[4]Relatório Empregados II'!$CY144:$CY144</f>
        <v>0</v>
      </c>
      <c r="AK143" s="157">
        <f>'[4]Relatório Empregados II'!$DB144:$DB144</f>
        <v>0</v>
      </c>
      <c r="AL143" s="140">
        <f>'[4]Relatório Empregados II'!$DE144:$DE144</f>
        <v>0</v>
      </c>
      <c r="AM143" s="140">
        <f>'[4]Relatório Empregados II'!$DH144</f>
        <v>0</v>
      </c>
      <c r="AN143" s="157">
        <f>'[4]Relatório Empregados II'!$DJ144</f>
        <v>0</v>
      </c>
      <c r="AO143" s="140">
        <f>'[4]Relatório Empregados II'!$DL144</f>
        <v>0</v>
      </c>
      <c r="AP143" s="140">
        <f>'[4]Relatório Empregados II'!$DM$3:$DM144</f>
        <v>0</v>
      </c>
      <c r="AQ143" s="157"/>
      <c r="AR143" s="157"/>
      <c r="AS143" s="140">
        <f>'[4]Relatório Empregados II'!$DQ144:$DQ144</f>
        <v>0</v>
      </c>
      <c r="AT143" s="169">
        <f>'[4]Relatório Empregados II'!$DT144</f>
        <v>0</v>
      </c>
      <c r="AU143" s="167">
        <f>'[4]Relatório Empregados II'!$DV144</f>
        <v>0</v>
      </c>
      <c r="AV143" s="167">
        <f>'[4]Relatório Empregados II'!$DX144</f>
        <v>0</v>
      </c>
      <c r="AW143" s="156">
        <f>'[4]Relatório Empregados II'!$DZ144</f>
        <v>0</v>
      </c>
      <c r="AX143" s="156">
        <f>'[4]Relatório Empregados II'!$EB144</f>
        <v>0</v>
      </c>
      <c r="AY143" s="167">
        <f>'[4]Relatório Empregados II'!$ED144</f>
        <v>0</v>
      </c>
      <c r="AZ143" s="156">
        <f>'[4]Relatório Empregados II'!$EH144</f>
        <v>0</v>
      </c>
      <c r="BA143" s="156">
        <f>'[4]Relatório Empregados II'!$EJ144</f>
        <v>0</v>
      </c>
    </row>
    <row r="144" spans="1:53">
      <c r="A144" s="170">
        <f>IFERROR(('[4]Relatório Empregados II'!$A145:$B145),"")</f>
        <v>0</v>
      </c>
      <c r="B144" s="142">
        <f>'[4]Relatório Empregados II'!$D145:$D145</f>
        <v>0</v>
      </c>
      <c r="C144" s="158">
        <f>'[4]Relatório Empregados II'!$G145:$G145</f>
        <v>0</v>
      </c>
      <c r="D144" s="161">
        <f>'[4]Relatório Empregados II'!$J145</f>
        <v>0</v>
      </c>
      <c r="E144" s="143">
        <f>'[4]Relatório Empregados II'!$L145:L145</f>
        <v>0</v>
      </c>
      <c r="F144" s="144">
        <f>'[4]Relatório Empregados II'!$P145:$P145</f>
        <v>0</v>
      </c>
      <c r="G144" s="173" cm="1">
        <f t="array" ref="G144">'[4]Relatório Empregados II'!$T145:T145</f>
        <v>0</v>
      </c>
      <c r="H144" s="145">
        <f>'[4]Relatório Empregados II'!$W145</f>
        <v>0</v>
      </c>
      <c r="I144" s="146">
        <f>'[4]Relatório Empregados II'!$Y145:$Y145</f>
        <v>0</v>
      </c>
      <c r="J144" s="147">
        <f>'[4]Relatório Empregados II'!$AB145:$AB145</f>
        <v>0</v>
      </c>
      <c r="K144" s="162">
        <f>'[4]Relatório Empregados II'!$AE145:$AE145</f>
        <v>0</v>
      </c>
      <c r="L144" s="163" cm="1">
        <f t="array" ref="L144">'[4]Relatório Empregados II'!$AI145:$AI145</f>
        <v>0</v>
      </c>
      <c r="M144" s="149">
        <f>'[4]Relatório Empregados II'!$AL145:$AL145</f>
        <v>0</v>
      </c>
      <c r="N144" s="150">
        <f>'[4]Relatório Empregados II'!$AP145</f>
        <v>0</v>
      </c>
      <c r="O144" s="163">
        <f>'[4]Relatório Empregados II'!$AR145</f>
        <v>0</v>
      </c>
      <c r="P144" s="151">
        <f>'[4]Relatório Empregados II'!$AT145:$AT145</f>
        <v>0</v>
      </c>
      <c r="Q144" s="152">
        <f>'[4]Relatório Empregados II'!$AX145:$AX145</f>
        <v>0</v>
      </c>
      <c r="R144" s="153">
        <f>'[4]Relatório Empregados II'!$BA145:$BA145</f>
        <v>0</v>
      </c>
      <c r="S144" s="154">
        <f>'[4]Relatório Empregados II'!$BE145:$BE145</f>
        <v>0</v>
      </c>
      <c r="T144" s="154">
        <f>'[4]Relatório Empregados II'!$BH145:$BH145</f>
        <v>0</v>
      </c>
      <c r="U144" s="148">
        <f>'[4]Relatório Empregados II'!$BK145:$BK145</f>
        <v>0</v>
      </c>
      <c r="V144" s="165">
        <f>'[4]Relatório Empregados II'!$BN145</f>
        <v>0</v>
      </c>
      <c r="W144" s="204">
        <f>'[4]Relatório Empregados II'!$BP145</f>
        <v>0</v>
      </c>
      <c r="X144" s="140">
        <f>'[4]Relatório Empregados II'!$BR145:$BR145</f>
        <v>0</v>
      </c>
      <c r="Y144" s="157">
        <f>'[4]Relatório Empregados II'!$BU145</f>
        <v>0</v>
      </c>
      <c r="Z144" s="167">
        <f>'[4]Relatório Empregados II'!$BW145:$BW145</f>
        <v>0</v>
      </c>
      <c r="AA144" s="168">
        <f>'[4]Relatório Empregados II'!$CA145:$CA145</f>
        <v>0</v>
      </c>
      <c r="AB144" s="168">
        <f>'[4]Relatório Empregados II'!$CD145:$CD145</f>
        <v>0</v>
      </c>
      <c r="AC144" s="168">
        <f>'[4]Relatório Empregados II'!$CG145:$CG145</f>
        <v>0</v>
      </c>
      <c r="AD144" s="168">
        <f>'[4]Relatório Empregados II'!$CJ145</f>
        <v>0</v>
      </c>
      <c r="AE144" s="168">
        <f>'[4]Relatório Empregados II'!$CL145</f>
        <v>0</v>
      </c>
      <c r="AF144" s="168">
        <f>'[4]Relatório Empregados II'!$CN145:$CN145</f>
        <v>0</v>
      </c>
      <c r="AG144" s="168">
        <f>'[4]Relatório Empregados II'!$CQ145</f>
        <v>0</v>
      </c>
      <c r="AH144" s="140">
        <f>'[4]Relatório Empregados II'!$CS145:$CS145</f>
        <v>0</v>
      </c>
      <c r="AI144" s="157">
        <f>'[4]Relatório Empregados II'!$CV145:$CV145</f>
        <v>0</v>
      </c>
      <c r="AJ144" s="140">
        <f>'[4]Relatório Empregados II'!$CY145:$CY145</f>
        <v>0</v>
      </c>
      <c r="AK144" s="157">
        <f>'[4]Relatório Empregados II'!$DB145:$DB145</f>
        <v>0</v>
      </c>
      <c r="AL144" s="140">
        <f>'[4]Relatório Empregados II'!$DE145:$DE145</f>
        <v>0</v>
      </c>
      <c r="AM144" s="140">
        <f>'[4]Relatório Empregados II'!$DH145</f>
        <v>0</v>
      </c>
      <c r="AN144" s="157">
        <f>'[4]Relatório Empregados II'!$DJ145</f>
        <v>0</v>
      </c>
      <c r="AO144" s="140">
        <f>'[4]Relatório Empregados II'!$DL145</f>
        <v>0</v>
      </c>
      <c r="AP144" s="140">
        <f>'[4]Relatório Empregados II'!$DM$3:$DM145</f>
        <v>0</v>
      </c>
      <c r="AQ144" s="157"/>
      <c r="AR144" s="157"/>
      <c r="AS144" s="140">
        <f>'[4]Relatório Empregados II'!$DQ145:$DQ145</f>
        <v>0</v>
      </c>
      <c r="AT144" s="169">
        <f>'[4]Relatório Empregados II'!$DT145</f>
        <v>0</v>
      </c>
      <c r="AU144" s="167">
        <f>'[4]Relatório Empregados II'!$DV145</f>
        <v>0</v>
      </c>
      <c r="AV144" s="167">
        <f>'[4]Relatório Empregados II'!$DX145</f>
        <v>0</v>
      </c>
      <c r="AW144" s="156">
        <f>'[4]Relatório Empregados II'!$DZ145</f>
        <v>0</v>
      </c>
      <c r="AX144" s="156">
        <f>'[4]Relatório Empregados II'!$EB145</f>
        <v>0</v>
      </c>
      <c r="AY144" s="167">
        <f>'[4]Relatório Empregados II'!$ED145</f>
        <v>0</v>
      </c>
      <c r="AZ144" s="156">
        <f>'[4]Relatório Empregados II'!$EH145</f>
        <v>0</v>
      </c>
      <c r="BA144" s="156">
        <f>'[4]Relatório Empregados II'!$EJ145</f>
        <v>0</v>
      </c>
    </row>
    <row r="145" spans="1:53">
      <c r="A145" s="170">
        <f>IFERROR(('[4]Relatório Empregados II'!$A146:$B146),"")</f>
        <v>0</v>
      </c>
      <c r="B145" s="142">
        <f>'[4]Relatório Empregados II'!$D146:$D146</f>
        <v>0</v>
      </c>
      <c r="C145" s="158">
        <f>'[4]Relatório Empregados II'!$G146:$G146</f>
        <v>0</v>
      </c>
      <c r="D145" s="161">
        <f>'[4]Relatório Empregados II'!$J146</f>
        <v>0</v>
      </c>
      <c r="E145" s="143">
        <f>'[4]Relatório Empregados II'!$L146:L146</f>
        <v>0</v>
      </c>
      <c r="F145" s="144">
        <f>'[4]Relatório Empregados II'!$P146:$P146</f>
        <v>0</v>
      </c>
      <c r="G145" s="173" cm="1">
        <f t="array" ref="G145">'[4]Relatório Empregados II'!$T146:T146</f>
        <v>0</v>
      </c>
      <c r="H145" s="145">
        <f>'[4]Relatório Empregados II'!$W146</f>
        <v>0</v>
      </c>
      <c r="I145" s="146">
        <f>'[4]Relatório Empregados II'!$Y146:$Y146</f>
        <v>0</v>
      </c>
      <c r="J145" s="147">
        <f>'[4]Relatório Empregados II'!$AB146:$AB146</f>
        <v>0</v>
      </c>
      <c r="K145" s="162">
        <f>'[4]Relatório Empregados II'!$AE146:$AE146</f>
        <v>0</v>
      </c>
      <c r="L145" s="163" cm="1">
        <f t="array" ref="L145">'[4]Relatório Empregados II'!$AI146:$AI146</f>
        <v>0</v>
      </c>
      <c r="M145" s="149">
        <f>'[4]Relatório Empregados II'!$AL146:$AL146</f>
        <v>0</v>
      </c>
      <c r="N145" s="150">
        <f>'[4]Relatório Empregados II'!$AP146</f>
        <v>0</v>
      </c>
      <c r="O145" s="163">
        <f>'[4]Relatório Empregados II'!$AR146</f>
        <v>0</v>
      </c>
      <c r="P145" s="151">
        <f>'[4]Relatório Empregados II'!$AT146:$AT146</f>
        <v>0</v>
      </c>
      <c r="Q145" s="152">
        <f>'[4]Relatório Empregados II'!$AX146:$AX146</f>
        <v>0</v>
      </c>
      <c r="R145" s="153">
        <f>'[4]Relatório Empregados II'!$BA146:$BA146</f>
        <v>0</v>
      </c>
      <c r="S145" s="154">
        <f>'[4]Relatório Empregados II'!$BE146:$BE146</f>
        <v>0</v>
      </c>
      <c r="T145" s="154">
        <f>'[4]Relatório Empregados II'!$BH146:$BH146</f>
        <v>0</v>
      </c>
      <c r="U145" s="148">
        <f>'[4]Relatório Empregados II'!$BK146:$BK146</f>
        <v>0</v>
      </c>
      <c r="V145" s="165">
        <f>'[4]Relatório Empregados II'!$BN146</f>
        <v>0</v>
      </c>
      <c r="W145" s="204">
        <f>'[4]Relatório Empregados II'!$BP146</f>
        <v>0</v>
      </c>
      <c r="X145" s="140">
        <f>'[4]Relatório Empregados II'!$BR146:$BR146</f>
        <v>0</v>
      </c>
      <c r="Y145" s="157">
        <f>'[4]Relatório Empregados II'!$BU146</f>
        <v>0</v>
      </c>
      <c r="Z145" s="167">
        <f>'[4]Relatório Empregados II'!$BW146:$BW146</f>
        <v>0</v>
      </c>
      <c r="AA145" s="168">
        <f>'[4]Relatório Empregados II'!$CA146:$CA146</f>
        <v>0</v>
      </c>
      <c r="AB145" s="168">
        <f>'[4]Relatório Empregados II'!$CD146:$CD146</f>
        <v>0</v>
      </c>
      <c r="AC145" s="168">
        <f>'[4]Relatório Empregados II'!$CG146:$CG146</f>
        <v>0</v>
      </c>
      <c r="AD145" s="168">
        <f>'[4]Relatório Empregados II'!$CJ146</f>
        <v>0</v>
      </c>
      <c r="AE145" s="168">
        <f>'[4]Relatório Empregados II'!$CL146</f>
        <v>0</v>
      </c>
      <c r="AF145" s="168">
        <f>'[4]Relatório Empregados II'!$CN146:$CN146</f>
        <v>0</v>
      </c>
      <c r="AG145" s="168">
        <f>'[4]Relatório Empregados II'!$CQ146</f>
        <v>0</v>
      </c>
      <c r="AH145" s="140">
        <f>'[4]Relatório Empregados II'!$CS146:$CS146</f>
        <v>0</v>
      </c>
      <c r="AI145" s="157">
        <f>'[4]Relatório Empregados II'!$CV146:$CV146</f>
        <v>0</v>
      </c>
      <c r="AJ145" s="140">
        <f>'[4]Relatório Empregados II'!$CY146:$CY146</f>
        <v>0</v>
      </c>
      <c r="AK145" s="157">
        <f>'[4]Relatório Empregados II'!$DB146:$DB146</f>
        <v>0</v>
      </c>
      <c r="AL145" s="140">
        <f>'[4]Relatório Empregados II'!$DE146:$DE146</f>
        <v>0</v>
      </c>
      <c r="AM145" s="140">
        <f>'[4]Relatório Empregados II'!$DH146</f>
        <v>0</v>
      </c>
      <c r="AN145" s="157">
        <f>'[4]Relatório Empregados II'!$DJ146</f>
        <v>0</v>
      </c>
      <c r="AO145" s="140">
        <f>'[4]Relatório Empregados II'!$DL146</f>
        <v>0</v>
      </c>
      <c r="AP145" s="140">
        <f>'[4]Relatório Empregados II'!$DM$3:$DM146</f>
        <v>0</v>
      </c>
      <c r="AQ145" s="157"/>
      <c r="AR145" s="157"/>
      <c r="AS145" s="140">
        <f>'[4]Relatório Empregados II'!$DQ146:$DQ146</f>
        <v>0</v>
      </c>
      <c r="AT145" s="169">
        <f>'[4]Relatório Empregados II'!$DT146</f>
        <v>0</v>
      </c>
      <c r="AU145" s="167">
        <f>'[4]Relatório Empregados II'!$DV146</f>
        <v>0</v>
      </c>
      <c r="AV145" s="167">
        <f>'[4]Relatório Empregados II'!$DX146</f>
        <v>0</v>
      </c>
      <c r="AW145" s="156">
        <f>'[4]Relatório Empregados II'!$DZ146</f>
        <v>0</v>
      </c>
      <c r="AX145" s="156">
        <f>'[4]Relatório Empregados II'!$EB146</f>
        <v>0</v>
      </c>
      <c r="AY145" s="167">
        <f>'[4]Relatório Empregados II'!$ED146</f>
        <v>0</v>
      </c>
      <c r="AZ145" s="156">
        <f>'[4]Relatório Empregados II'!$EH146</f>
        <v>0</v>
      </c>
      <c r="BA145" s="156">
        <f>'[4]Relatório Empregados II'!$EJ146</f>
        <v>0</v>
      </c>
    </row>
    <row r="146" spans="1:53">
      <c r="A146" s="170">
        <f>IFERROR(('[4]Relatório Empregados II'!$A147:$B147),"")</f>
        <v>0</v>
      </c>
      <c r="B146" s="142">
        <f>'[4]Relatório Empregados II'!$D147:$D147</f>
        <v>0</v>
      </c>
      <c r="C146" s="158">
        <f>'[4]Relatório Empregados II'!$G147:$G147</f>
        <v>0</v>
      </c>
      <c r="D146" s="161">
        <f>'[4]Relatório Empregados II'!$J147</f>
        <v>0</v>
      </c>
      <c r="E146" s="143">
        <f>'[4]Relatório Empregados II'!$L147:L147</f>
        <v>0</v>
      </c>
      <c r="F146" s="144">
        <f>'[4]Relatório Empregados II'!$P147:$P147</f>
        <v>0</v>
      </c>
      <c r="G146" s="173" cm="1">
        <f t="array" ref="G146">'[4]Relatório Empregados II'!$T147:T147</f>
        <v>0</v>
      </c>
      <c r="H146" s="145">
        <f>'[4]Relatório Empregados II'!$W147</f>
        <v>0</v>
      </c>
      <c r="I146" s="146">
        <f>'[4]Relatório Empregados II'!$Y147:$Y147</f>
        <v>0</v>
      </c>
      <c r="J146" s="147">
        <f>'[4]Relatório Empregados II'!$AB147:$AB147</f>
        <v>0</v>
      </c>
      <c r="K146" s="162">
        <f>'[4]Relatório Empregados II'!$AE147:$AE147</f>
        <v>0</v>
      </c>
      <c r="L146" s="163" cm="1">
        <f t="array" ref="L146">'[4]Relatório Empregados II'!$AI147:$AI147</f>
        <v>0</v>
      </c>
      <c r="M146" s="149">
        <f>'[4]Relatório Empregados II'!$AL147:$AL147</f>
        <v>0</v>
      </c>
      <c r="N146" s="150">
        <f>'[4]Relatório Empregados II'!$AP147</f>
        <v>0</v>
      </c>
      <c r="O146" s="163">
        <f>'[4]Relatório Empregados II'!$AR147</f>
        <v>0</v>
      </c>
      <c r="P146" s="151">
        <f>'[4]Relatório Empregados II'!$AT147:$AT147</f>
        <v>0</v>
      </c>
      <c r="Q146" s="152">
        <f>'[4]Relatório Empregados II'!$AX147:$AX147</f>
        <v>0</v>
      </c>
      <c r="R146" s="153">
        <f>'[4]Relatório Empregados II'!$BA147:$BA147</f>
        <v>0</v>
      </c>
      <c r="S146" s="154">
        <f>'[4]Relatório Empregados II'!$BE147:$BE147</f>
        <v>0</v>
      </c>
      <c r="T146" s="154">
        <f>'[4]Relatório Empregados II'!$BH147:$BH147</f>
        <v>0</v>
      </c>
      <c r="U146" s="148">
        <f>'[4]Relatório Empregados II'!$BK147:$BK147</f>
        <v>0</v>
      </c>
      <c r="V146" s="165">
        <f>'[4]Relatório Empregados II'!$BN147</f>
        <v>0</v>
      </c>
      <c r="W146" s="204">
        <f>'[4]Relatório Empregados II'!$BP147</f>
        <v>0</v>
      </c>
      <c r="X146" s="140">
        <f>'[4]Relatório Empregados II'!$BR147:$BR147</f>
        <v>0</v>
      </c>
      <c r="Y146" s="157">
        <f>'[4]Relatório Empregados II'!$BU147</f>
        <v>0</v>
      </c>
      <c r="Z146" s="167">
        <f>'[4]Relatório Empregados II'!$BW147:$BW147</f>
        <v>0</v>
      </c>
      <c r="AA146" s="168">
        <f>'[4]Relatório Empregados II'!$CA147:$CA147</f>
        <v>0</v>
      </c>
      <c r="AB146" s="168">
        <f>'[4]Relatório Empregados II'!$CD147:$CD147</f>
        <v>0</v>
      </c>
      <c r="AC146" s="168">
        <f>'[4]Relatório Empregados II'!$CG147:$CG147</f>
        <v>0</v>
      </c>
      <c r="AD146" s="168">
        <f>'[4]Relatório Empregados II'!$CJ147</f>
        <v>0</v>
      </c>
      <c r="AE146" s="168">
        <f>'[4]Relatório Empregados II'!$CL147</f>
        <v>0</v>
      </c>
      <c r="AF146" s="168">
        <f>'[4]Relatório Empregados II'!$CN147:$CN147</f>
        <v>0</v>
      </c>
      <c r="AG146" s="168">
        <f>'[4]Relatório Empregados II'!$CQ147</f>
        <v>0</v>
      </c>
      <c r="AH146" s="140">
        <f>'[4]Relatório Empregados II'!$CS147:$CS147</f>
        <v>0</v>
      </c>
      <c r="AI146" s="157">
        <f>'[4]Relatório Empregados II'!$CV147:$CV147</f>
        <v>0</v>
      </c>
      <c r="AJ146" s="140">
        <f>'[4]Relatório Empregados II'!$CY147:$CY147</f>
        <v>0</v>
      </c>
      <c r="AK146" s="157">
        <f>'[4]Relatório Empregados II'!$DB147:$DB147</f>
        <v>0</v>
      </c>
      <c r="AL146" s="140">
        <f>'[4]Relatório Empregados II'!$DE147:$DE147</f>
        <v>0</v>
      </c>
      <c r="AM146" s="140">
        <f>'[4]Relatório Empregados II'!$DH147</f>
        <v>0</v>
      </c>
      <c r="AN146" s="157">
        <f>'[4]Relatório Empregados II'!$DJ147</f>
        <v>0</v>
      </c>
      <c r="AO146" s="140">
        <f>'[4]Relatório Empregados II'!$DL147</f>
        <v>0</v>
      </c>
      <c r="AP146" s="140">
        <f>'[4]Relatório Empregados II'!$DM$3:$DM147</f>
        <v>0</v>
      </c>
      <c r="AQ146" s="157"/>
      <c r="AR146" s="157"/>
      <c r="AS146" s="140">
        <f>'[4]Relatório Empregados II'!$DQ147:$DQ147</f>
        <v>0</v>
      </c>
      <c r="AT146" s="169">
        <f>'[4]Relatório Empregados II'!$DT147</f>
        <v>0</v>
      </c>
      <c r="AU146" s="167">
        <f>'[4]Relatório Empregados II'!$DV147</f>
        <v>0</v>
      </c>
      <c r="AV146" s="167">
        <f>'[4]Relatório Empregados II'!$DX147</f>
        <v>0</v>
      </c>
      <c r="AW146" s="156">
        <f>'[4]Relatório Empregados II'!$DZ147</f>
        <v>0</v>
      </c>
      <c r="AX146" s="156">
        <f>'[4]Relatório Empregados II'!$EB147</f>
        <v>0</v>
      </c>
      <c r="AY146" s="167">
        <f>'[4]Relatório Empregados II'!$ED147</f>
        <v>0</v>
      </c>
      <c r="AZ146" s="156">
        <f>'[4]Relatório Empregados II'!$EH147</f>
        <v>0</v>
      </c>
      <c r="BA146" s="156">
        <f>'[4]Relatório Empregados II'!$EJ147</f>
        <v>0</v>
      </c>
    </row>
    <row r="147" spans="1:53">
      <c r="A147" s="170">
        <f>IFERROR(('[4]Relatório Empregados II'!$A148:$B148),"")</f>
        <v>0</v>
      </c>
      <c r="B147" s="142">
        <f>'[4]Relatório Empregados II'!$D148:$D148</f>
        <v>0</v>
      </c>
      <c r="C147" s="158">
        <f>'[4]Relatório Empregados II'!$G148:$G148</f>
        <v>0</v>
      </c>
      <c r="D147" s="161">
        <f>'[4]Relatório Empregados II'!$J148</f>
        <v>0</v>
      </c>
      <c r="E147" s="143">
        <f>'[4]Relatório Empregados II'!$L148:L148</f>
        <v>0</v>
      </c>
      <c r="F147" s="144">
        <f>'[4]Relatório Empregados II'!$P148:$P148</f>
        <v>0</v>
      </c>
      <c r="G147" s="173" cm="1">
        <f t="array" ref="G147">'[4]Relatório Empregados II'!$T148:T148</f>
        <v>0</v>
      </c>
      <c r="H147" s="145">
        <f>'[4]Relatório Empregados II'!$W148</f>
        <v>0</v>
      </c>
      <c r="I147" s="146">
        <f>'[4]Relatório Empregados II'!$Y148:$Y148</f>
        <v>0</v>
      </c>
      <c r="J147" s="147">
        <f>'[4]Relatório Empregados II'!$AB148:$AB148</f>
        <v>0</v>
      </c>
      <c r="K147" s="162">
        <f>'[4]Relatório Empregados II'!$AE148:$AE148</f>
        <v>0</v>
      </c>
      <c r="L147" s="163" cm="1">
        <f t="array" ref="L147">'[4]Relatório Empregados II'!$AI148:$AI148</f>
        <v>0</v>
      </c>
      <c r="M147" s="149">
        <f>'[4]Relatório Empregados II'!$AL148:$AL148</f>
        <v>0</v>
      </c>
      <c r="N147" s="150">
        <f>'[4]Relatório Empregados II'!$AP148</f>
        <v>0</v>
      </c>
      <c r="O147" s="163">
        <f>'[4]Relatório Empregados II'!$AR148</f>
        <v>0</v>
      </c>
      <c r="P147" s="151">
        <f>'[4]Relatório Empregados II'!$AT148:$AT148</f>
        <v>0</v>
      </c>
      <c r="Q147" s="152">
        <f>'[4]Relatório Empregados II'!$AX148:$AX148</f>
        <v>0</v>
      </c>
      <c r="R147" s="153">
        <f>'[4]Relatório Empregados II'!$BA148:$BA148</f>
        <v>0</v>
      </c>
      <c r="S147" s="154">
        <f>'[4]Relatório Empregados II'!$BE148:$BE148</f>
        <v>0</v>
      </c>
      <c r="T147" s="154">
        <f>'[4]Relatório Empregados II'!$BH148:$BH148</f>
        <v>0</v>
      </c>
      <c r="U147" s="148">
        <f>'[4]Relatório Empregados II'!$BK148:$BK148</f>
        <v>0</v>
      </c>
      <c r="V147" s="165">
        <f>'[4]Relatório Empregados II'!$BN148</f>
        <v>0</v>
      </c>
      <c r="W147" s="204">
        <f>'[4]Relatório Empregados II'!$BP148</f>
        <v>0</v>
      </c>
      <c r="X147" s="140">
        <f>'[4]Relatório Empregados II'!$BR148:$BR148</f>
        <v>0</v>
      </c>
      <c r="Y147" s="157">
        <f>'[4]Relatório Empregados II'!$BU148</f>
        <v>0</v>
      </c>
      <c r="Z147" s="167">
        <f>'[4]Relatório Empregados II'!$BW148:$BW148</f>
        <v>0</v>
      </c>
      <c r="AA147" s="168">
        <f>'[4]Relatório Empregados II'!$CA148:$CA148</f>
        <v>0</v>
      </c>
      <c r="AB147" s="168">
        <f>'[4]Relatório Empregados II'!$CD148:$CD148</f>
        <v>0</v>
      </c>
      <c r="AC147" s="168">
        <f>'[4]Relatório Empregados II'!$CG148:$CG148</f>
        <v>0</v>
      </c>
      <c r="AD147" s="168">
        <f>'[4]Relatório Empregados II'!$CJ148</f>
        <v>0</v>
      </c>
      <c r="AE147" s="168">
        <f>'[4]Relatório Empregados II'!$CL148</f>
        <v>0</v>
      </c>
      <c r="AF147" s="168">
        <f>'[4]Relatório Empregados II'!$CN148:$CN148</f>
        <v>0</v>
      </c>
      <c r="AG147" s="168">
        <f>'[4]Relatório Empregados II'!$CQ148</f>
        <v>0</v>
      </c>
      <c r="AH147" s="140">
        <f>'[4]Relatório Empregados II'!$CS148:$CS148</f>
        <v>0</v>
      </c>
      <c r="AI147" s="157">
        <f>'[4]Relatório Empregados II'!$CV148:$CV148</f>
        <v>0</v>
      </c>
      <c r="AJ147" s="140">
        <f>'[4]Relatório Empregados II'!$CY148:$CY148</f>
        <v>0</v>
      </c>
      <c r="AK147" s="157">
        <f>'[4]Relatório Empregados II'!$DB148:$DB148</f>
        <v>0</v>
      </c>
      <c r="AL147" s="140">
        <f>'[4]Relatório Empregados II'!$DE148:$DE148</f>
        <v>0</v>
      </c>
      <c r="AM147" s="140">
        <f>'[4]Relatório Empregados II'!$DH148</f>
        <v>0</v>
      </c>
      <c r="AN147" s="157">
        <f>'[4]Relatório Empregados II'!$DJ148</f>
        <v>0</v>
      </c>
      <c r="AO147" s="140">
        <f>'[4]Relatório Empregados II'!$DL148</f>
        <v>0</v>
      </c>
      <c r="AP147" s="140">
        <f>'[4]Relatório Empregados II'!$DM$3:$DM148</f>
        <v>0</v>
      </c>
      <c r="AQ147" s="157"/>
      <c r="AR147" s="157"/>
      <c r="AS147" s="140">
        <f>'[4]Relatório Empregados II'!$DQ148:$DQ148</f>
        <v>0</v>
      </c>
      <c r="AT147" s="169">
        <f>'[4]Relatório Empregados II'!$DT148</f>
        <v>0</v>
      </c>
      <c r="AU147" s="167">
        <f>'[4]Relatório Empregados II'!$DV148</f>
        <v>0</v>
      </c>
      <c r="AV147" s="167">
        <f>'[4]Relatório Empregados II'!$DX148</f>
        <v>0</v>
      </c>
      <c r="AW147" s="156">
        <f>'[4]Relatório Empregados II'!$DZ148</f>
        <v>0</v>
      </c>
      <c r="AX147" s="156">
        <f>'[4]Relatório Empregados II'!$EB148</f>
        <v>0</v>
      </c>
      <c r="AY147" s="167">
        <f>'[4]Relatório Empregados II'!$ED148</f>
        <v>0</v>
      </c>
      <c r="AZ147" s="156">
        <f>'[4]Relatório Empregados II'!$EH148</f>
        <v>0</v>
      </c>
      <c r="BA147" s="156">
        <f>'[4]Relatório Empregados II'!$EJ148</f>
        <v>0</v>
      </c>
    </row>
    <row r="148" spans="1:53">
      <c r="A148" s="170">
        <f>IFERROR(('[4]Relatório Empregados II'!$A149:$B149),"")</f>
        <v>0</v>
      </c>
      <c r="B148" s="142">
        <f>'[4]Relatório Empregados II'!$D149:$D149</f>
        <v>0</v>
      </c>
      <c r="C148" s="158">
        <f>'[4]Relatório Empregados II'!$G149:$G149</f>
        <v>0</v>
      </c>
      <c r="D148" s="161">
        <f>'[4]Relatório Empregados II'!$J149</f>
        <v>0</v>
      </c>
      <c r="E148" s="143">
        <f>'[4]Relatório Empregados II'!$L149:L149</f>
        <v>0</v>
      </c>
      <c r="F148" s="144">
        <f>'[4]Relatório Empregados II'!$P149:$P149</f>
        <v>0</v>
      </c>
      <c r="G148" s="173" cm="1">
        <f t="array" ref="G148">'[4]Relatório Empregados II'!$T149:T149</f>
        <v>0</v>
      </c>
      <c r="H148" s="145">
        <f>'[4]Relatório Empregados II'!$W149</f>
        <v>0</v>
      </c>
      <c r="I148" s="146">
        <f>'[4]Relatório Empregados II'!$Y149:$Y149</f>
        <v>0</v>
      </c>
      <c r="J148" s="147">
        <f>'[4]Relatório Empregados II'!$AB149:$AB149</f>
        <v>0</v>
      </c>
      <c r="K148" s="162">
        <f>'[4]Relatório Empregados II'!$AE149:$AE149</f>
        <v>0</v>
      </c>
      <c r="L148" s="163" cm="1">
        <f t="array" ref="L148">'[4]Relatório Empregados II'!$AI149:$AI149</f>
        <v>0</v>
      </c>
      <c r="M148" s="149">
        <f>'[4]Relatório Empregados II'!$AL149:$AL149</f>
        <v>0</v>
      </c>
      <c r="N148" s="150">
        <f>'[4]Relatório Empregados II'!$AP149</f>
        <v>0</v>
      </c>
      <c r="O148" s="163">
        <f>'[4]Relatório Empregados II'!$AR149</f>
        <v>0</v>
      </c>
      <c r="P148" s="151">
        <f>'[4]Relatório Empregados II'!$AT149:$AT149</f>
        <v>0</v>
      </c>
      <c r="Q148" s="152">
        <f>'[4]Relatório Empregados II'!$AX149:$AX149</f>
        <v>0</v>
      </c>
      <c r="R148" s="153">
        <f>'[4]Relatório Empregados II'!$BA149:$BA149</f>
        <v>0</v>
      </c>
      <c r="S148" s="154">
        <f>'[4]Relatório Empregados II'!$BE149:$BE149</f>
        <v>0</v>
      </c>
      <c r="T148" s="154">
        <f>'[4]Relatório Empregados II'!$BH149:$BH149</f>
        <v>0</v>
      </c>
      <c r="U148" s="148">
        <f>'[4]Relatório Empregados II'!$BK149:$BK149</f>
        <v>0</v>
      </c>
      <c r="V148" s="165">
        <f>'[4]Relatório Empregados II'!$BN149</f>
        <v>0</v>
      </c>
      <c r="W148" s="204">
        <f>'[4]Relatório Empregados II'!$BP149</f>
        <v>0</v>
      </c>
      <c r="X148" s="140">
        <f>'[4]Relatório Empregados II'!$BR149:$BR149</f>
        <v>0</v>
      </c>
      <c r="Y148" s="157">
        <f>'[4]Relatório Empregados II'!$BU149</f>
        <v>0</v>
      </c>
      <c r="Z148" s="167">
        <f>'[4]Relatório Empregados II'!$BW149:$BW149</f>
        <v>0</v>
      </c>
      <c r="AA148" s="168">
        <f>'[4]Relatório Empregados II'!$CA149:$CA149</f>
        <v>0</v>
      </c>
      <c r="AB148" s="168">
        <f>'[4]Relatório Empregados II'!$CD149:$CD149</f>
        <v>0</v>
      </c>
      <c r="AC148" s="168">
        <f>'[4]Relatório Empregados II'!$CG149:$CG149</f>
        <v>0</v>
      </c>
      <c r="AD148" s="168">
        <f>'[4]Relatório Empregados II'!$CJ149</f>
        <v>0</v>
      </c>
      <c r="AE148" s="168">
        <f>'[4]Relatório Empregados II'!$CL149</f>
        <v>0</v>
      </c>
      <c r="AF148" s="168">
        <f>'[4]Relatório Empregados II'!$CN149:$CN149</f>
        <v>0</v>
      </c>
      <c r="AG148" s="168">
        <f>'[4]Relatório Empregados II'!$CQ149</f>
        <v>0</v>
      </c>
      <c r="AH148" s="140">
        <f>'[4]Relatório Empregados II'!$CS149:$CS149</f>
        <v>0</v>
      </c>
      <c r="AI148" s="157">
        <f>'[4]Relatório Empregados II'!$CV149:$CV149</f>
        <v>0</v>
      </c>
      <c r="AJ148" s="140">
        <f>'[4]Relatório Empregados II'!$CY149:$CY149</f>
        <v>0</v>
      </c>
      <c r="AK148" s="157">
        <f>'[4]Relatório Empregados II'!$DB149:$DB149</f>
        <v>0</v>
      </c>
      <c r="AL148" s="140">
        <f>'[4]Relatório Empregados II'!$DE149:$DE149</f>
        <v>0</v>
      </c>
      <c r="AM148" s="140">
        <f>'[4]Relatório Empregados II'!$DH149</f>
        <v>0</v>
      </c>
      <c r="AN148" s="157">
        <f>'[4]Relatório Empregados II'!$DJ149</f>
        <v>0</v>
      </c>
      <c r="AO148" s="140">
        <f>'[4]Relatório Empregados II'!$DL149</f>
        <v>0</v>
      </c>
      <c r="AP148" s="140">
        <f>'[4]Relatório Empregados II'!$DM$3:$DM149</f>
        <v>0</v>
      </c>
      <c r="AQ148" s="157"/>
      <c r="AR148" s="157"/>
      <c r="AS148" s="140">
        <f>'[4]Relatório Empregados II'!$DQ149:$DQ149</f>
        <v>0</v>
      </c>
      <c r="AT148" s="169">
        <f>'[4]Relatório Empregados II'!$DT149</f>
        <v>0</v>
      </c>
      <c r="AU148" s="167">
        <f>'[4]Relatório Empregados II'!$DV149</f>
        <v>0</v>
      </c>
      <c r="AV148" s="167">
        <f>'[4]Relatório Empregados II'!$DX149</f>
        <v>0</v>
      </c>
      <c r="AW148" s="156">
        <f>'[4]Relatório Empregados II'!$DZ149</f>
        <v>0</v>
      </c>
      <c r="AX148" s="156">
        <f>'[4]Relatório Empregados II'!$EB149</f>
        <v>0</v>
      </c>
      <c r="AY148" s="167">
        <f>'[4]Relatório Empregados II'!$ED149</f>
        <v>0</v>
      </c>
      <c r="AZ148" s="156">
        <f>'[4]Relatório Empregados II'!$EH149</f>
        <v>0</v>
      </c>
      <c r="BA148" s="156">
        <f>'[4]Relatório Empregados II'!$EJ149</f>
        <v>0</v>
      </c>
    </row>
    <row r="149" spans="1:53">
      <c r="A149" s="170">
        <f>IFERROR(('[4]Relatório Empregados II'!$A150:$B150),"")</f>
        <v>0</v>
      </c>
      <c r="B149" s="142">
        <f>'[4]Relatório Empregados II'!$D150:$D150</f>
        <v>0</v>
      </c>
      <c r="C149" s="158">
        <f>'[4]Relatório Empregados II'!$G150:$G150</f>
        <v>0</v>
      </c>
      <c r="D149" s="161">
        <f>'[4]Relatório Empregados II'!$J150</f>
        <v>0</v>
      </c>
      <c r="E149" s="143">
        <f>'[4]Relatório Empregados II'!$L150:L150</f>
        <v>0</v>
      </c>
      <c r="F149" s="144">
        <f>'[4]Relatório Empregados II'!$P150:$P150</f>
        <v>0</v>
      </c>
      <c r="G149" s="173" cm="1">
        <f t="array" ref="G149">'[4]Relatório Empregados II'!$T150:T150</f>
        <v>0</v>
      </c>
      <c r="H149" s="145">
        <f>'[4]Relatório Empregados II'!$W150</f>
        <v>0</v>
      </c>
      <c r="I149" s="146">
        <f>'[4]Relatório Empregados II'!$Y150:$Y150</f>
        <v>0</v>
      </c>
      <c r="J149" s="147">
        <f>'[4]Relatório Empregados II'!$AB150:$AB150</f>
        <v>0</v>
      </c>
      <c r="K149" s="162">
        <f>'[4]Relatório Empregados II'!$AE150:$AE150</f>
        <v>0</v>
      </c>
      <c r="L149" s="163" cm="1">
        <f t="array" ref="L149">'[4]Relatório Empregados II'!$AI150:$AI150</f>
        <v>0</v>
      </c>
      <c r="M149" s="149">
        <f>'[4]Relatório Empregados II'!$AL150:$AL150</f>
        <v>0</v>
      </c>
      <c r="N149" s="150">
        <f>'[4]Relatório Empregados II'!$AP150</f>
        <v>0</v>
      </c>
      <c r="O149" s="163">
        <f>'[4]Relatório Empregados II'!$AR150</f>
        <v>0</v>
      </c>
      <c r="P149" s="151">
        <f>'[4]Relatório Empregados II'!$AT150:$AT150</f>
        <v>0</v>
      </c>
      <c r="Q149" s="152">
        <f>'[4]Relatório Empregados II'!$AX150:$AX150</f>
        <v>0</v>
      </c>
      <c r="R149" s="153">
        <f>'[4]Relatório Empregados II'!$BA150:$BA150</f>
        <v>0</v>
      </c>
      <c r="S149" s="154">
        <f>'[4]Relatório Empregados II'!$BE150:$BE150</f>
        <v>0</v>
      </c>
      <c r="T149" s="154">
        <f>'[4]Relatório Empregados II'!$BH150:$BH150</f>
        <v>0</v>
      </c>
      <c r="U149" s="148">
        <f>'[4]Relatório Empregados II'!$BK150:$BK150</f>
        <v>0</v>
      </c>
      <c r="V149" s="165">
        <f>'[4]Relatório Empregados II'!$BN150</f>
        <v>0</v>
      </c>
      <c r="W149" s="204">
        <f>'[4]Relatório Empregados II'!$BP150</f>
        <v>0</v>
      </c>
      <c r="X149" s="140">
        <f>'[4]Relatório Empregados II'!$BR150:$BR150</f>
        <v>0</v>
      </c>
      <c r="Y149" s="157">
        <f>'[4]Relatório Empregados II'!$BU150</f>
        <v>0</v>
      </c>
      <c r="Z149" s="167">
        <f>'[4]Relatório Empregados II'!$BW150:$BW150</f>
        <v>0</v>
      </c>
      <c r="AA149" s="168">
        <f>'[4]Relatório Empregados II'!$CA150:$CA150</f>
        <v>0</v>
      </c>
      <c r="AB149" s="168">
        <f>'[4]Relatório Empregados II'!$CD150:$CD150</f>
        <v>0</v>
      </c>
      <c r="AC149" s="168">
        <f>'[4]Relatório Empregados II'!$CG150:$CG150</f>
        <v>0</v>
      </c>
      <c r="AD149" s="168">
        <f>'[4]Relatório Empregados II'!$CJ150</f>
        <v>0</v>
      </c>
      <c r="AE149" s="168">
        <f>'[4]Relatório Empregados II'!$CL150</f>
        <v>0</v>
      </c>
      <c r="AF149" s="168">
        <f>'[4]Relatório Empregados II'!$CN150:$CN150</f>
        <v>0</v>
      </c>
      <c r="AG149" s="168">
        <f>'[4]Relatório Empregados II'!$CQ150</f>
        <v>0</v>
      </c>
      <c r="AH149" s="140">
        <f>'[4]Relatório Empregados II'!$CS150:$CS150</f>
        <v>0</v>
      </c>
      <c r="AI149" s="157">
        <f>'[4]Relatório Empregados II'!$CV150:$CV150</f>
        <v>0</v>
      </c>
      <c r="AJ149" s="140">
        <f>'[4]Relatório Empregados II'!$CY150:$CY150</f>
        <v>0</v>
      </c>
      <c r="AK149" s="157">
        <f>'[4]Relatório Empregados II'!$DB150:$DB150</f>
        <v>0</v>
      </c>
      <c r="AL149" s="140">
        <f>'[4]Relatório Empregados II'!$DE150:$DE150</f>
        <v>0</v>
      </c>
      <c r="AM149" s="140">
        <f>'[4]Relatório Empregados II'!$DH150</f>
        <v>0</v>
      </c>
      <c r="AN149" s="157">
        <f>'[4]Relatório Empregados II'!$DJ150</f>
        <v>0</v>
      </c>
      <c r="AO149" s="140">
        <f>'[4]Relatório Empregados II'!$DL150</f>
        <v>0</v>
      </c>
      <c r="AP149" s="140">
        <f>'[4]Relatório Empregados II'!$DM$3:$DM150</f>
        <v>0</v>
      </c>
      <c r="AQ149" s="157"/>
      <c r="AR149" s="157"/>
      <c r="AS149" s="140">
        <f>'[4]Relatório Empregados II'!$DQ150:$DQ150</f>
        <v>0</v>
      </c>
      <c r="AT149" s="169">
        <f>'[4]Relatório Empregados II'!$DT150</f>
        <v>0</v>
      </c>
      <c r="AU149" s="167">
        <f>'[4]Relatório Empregados II'!$DV150</f>
        <v>0</v>
      </c>
      <c r="AV149" s="167">
        <f>'[4]Relatório Empregados II'!$DX150</f>
        <v>0</v>
      </c>
      <c r="AW149" s="156">
        <f>'[4]Relatório Empregados II'!$DZ150</f>
        <v>0</v>
      </c>
      <c r="AX149" s="156">
        <f>'[4]Relatório Empregados II'!$EB150</f>
        <v>0</v>
      </c>
      <c r="AY149" s="167">
        <f>'[4]Relatório Empregados II'!$ED150</f>
        <v>0</v>
      </c>
      <c r="AZ149" s="156">
        <f>'[4]Relatório Empregados II'!$EH150</f>
        <v>0</v>
      </c>
      <c r="BA149" s="156">
        <f>'[4]Relatório Empregados II'!$EJ150</f>
        <v>0</v>
      </c>
    </row>
    <row r="150" spans="1:53">
      <c r="A150" s="170">
        <f>IFERROR(('[4]Relatório Empregados II'!$A151:$B151),"")</f>
        <v>0</v>
      </c>
      <c r="B150" s="142">
        <f>'[4]Relatório Empregados II'!$D151:$D151</f>
        <v>0</v>
      </c>
      <c r="C150" s="158">
        <f>'[4]Relatório Empregados II'!$G151:$G151</f>
        <v>0</v>
      </c>
      <c r="D150" s="161">
        <f>'[4]Relatório Empregados II'!$J151</f>
        <v>0</v>
      </c>
      <c r="E150" s="143">
        <f>'[4]Relatório Empregados II'!$L151:L151</f>
        <v>0</v>
      </c>
      <c r="F150" s="144">
        <f>'[4]Relatório Empregados II'!$P151:$P151</f>
        <v>0</v>
      </c>
      <c r="G150" s="173" cm="1">
        <f t="array" ref="G150">'[4]Relatório Empregados II'!$T151:T151</f>
        <v>0</v>
      </c>
      <c r="H150" s="145">
        <f>'[4]Relatório Empregados II'!$W151</f>
        <v>0</v>
      </c>
      <c r="I150" s="146">
        <f>'[4]Relatório Empregados II'!$Y151:$Y151</f>
        <v>0</v>
      </c>
      <c r="J150" s="147">
        <f>'[4]Relatório Empregados II'!$AB151:$AB151</f>
        <v>0</v>
      </c>
      <c r="K150" s="162">
        <f>'[4]Relatório Empregados II'!$AE151:$AE151</f>
        <v>0</v>
      </c>
      <c r="L150" s="163" cm="1">
        <f t="array" ref="L150">'[4]Relatório Empregados II'!$AI151:$AI151</f>
        <v>0</v>
      </c>
      <c r="M150" s="149">
        <f>'[4]Relatório Empregados II'!$AL151:$AL151</f>
        <v>0</v>
      </c>
      <c r="N150" s="150">
        <f>'[4]Relatório Empregados II'!$AP151</f>
        <v>0</v>
      </c>
      <c r="O150" s="163">
        <f>'[4]Relatório Empregados II'!$AR151</f>
        <v>0</v>
      </c>
      <c r="P150" s="151">
        <f>'[4]Relatório Empregados II'!$AT151:$AT151</f>
        <v>0</v>
      </c>
      <c r="Q150" s="152">
        <f>'[4]Relatório Empregados II'!$AX151:$AX151</f>
        <v>0</v>
      </c>
      <c r="R150" s="153">
        <f>'[4]Relatório Empregados II'!$BA151:$BA151</f>
        <v>0</v>
      </c>
      <c r="S150" s="154">
        <f>'[4]Relatório Empregados II'!$BE151:$BE151</f>
        <v>0</v>
      </c>
      <c r="T150" s="154">
        <f>'[4]Relatório Empregados II'!$BH151:$BH151</f>
        <v>0</v>
      </c>
      <c r="U150" s="148">
        <f>'[4]Relatório Empregados II'!$BK151:$BK151</f>
        <v>0</v>
      </c>
      <c r="V150" s="165">
        <f>'[4]Relatório Empregados II'!$BN151</f>
        <v>0</v>
      </c>
      <c r="W150" s="204">
        <f>'[4]Relatório Empregados II'!$BP151</f>
        <v>0</v>
      </c>
      <c r="X150" s="140">
        <f>'[4]Relatório Empregados II'!$BR151:$BR151</f>
        <v>0</v>
      </c>
      <c r="Y150" s="157">
        <f>'[4]Relatório Empregados II'!$BU151</f>
        <v>0</v>
      </c>
      <c r="Z150" s="167">
        <f>'[4]Relatório Empregados II'!$BW151:$BW151</f>
        <v>0</v>
      </c>
      <c r="AA150" s="168">
        <f>'[4]Relatório Empregados II'!$CA151:$CA151</f>
        <v>0</v>
      </c>
      <c r="AB150" s="168">
        <f>'[4]Relatório Empregados II'!$CD151:$CD151</f>
        <v>0</v>
      </c>
      <c r="AC150" s="168">
        <f>'[4]Relatório Empregados II'!$CG151:$CG151</f>
        <v>0</v>
      </c>
      <c r="AD150" s="168">
        <f>'[4]Relatório Empregados II'!$CJ151</f>
        <v>0</v>
      </c>
      <c r="AE150" s="168">
        <f>'[4]Relatório Empregados II'!$CL151</f>
        <v>0</v>
      </c>
      <c r="AF150" s="168">
        <f>'[4]Relatório Empregados II'!$CN151:$CN151</f>
        <v>0</v>
      </c>
      <c r="AG150" s="168">
        <f>'[4]Relatório Empregados II'!$CQ151</f>
        <v>0</v>
      </c>
      <c r="AH150" s="140">
        <f>'[4]Relatório Empregados II'!$CS151:$CS151</f>
        <v>0</v>
      </c>
      <c r="AI150" s="157">
        <f>'[4]Relatório Empregados II'!$CV151:$CV151</f>
        <v>0</v>
      </c>
      <c r="AJ150" s="140">
        <f>'[4]Relatório Empregados II'!$CY151:$CY151</f>
        <v>0</v>
      </c>
      <c r="AK150" s="157">
        <f>'[4]Relatório Empregados II'!$DB151:$DB151</f>
        <v>0</v>
      </c>
      <c r="AL150" s="140">
        <f>'[4]Relatório Empregados II'!$DE151:$DE151</f>
        <v>0</v>
      </c>
      <c r="AM150" s="140">
        <f>'[4]Relatório Empregados II'!$DH151</f>
        <v>0</v>
      </c>
      <c r="AN150" s="157">
        <f>'[4]Relatório Empregados II'!$DJ151</f>
        <v>0</v>
      </c>
      <c r="AO150" s="140">
        <f>'[4]Relatório Empregados II'!$DL151</f>
        <v>0</v>
      </c>
      <c r="AP150" s="140">
        <f>'[4]Relatório Empregados II'!$DM$3:$DM151</f>
        <v>0</v>
      </c>
      <c r="AQ150" s="157"/>
      <c r="AR150" s="157"/>
      <c r="AS150" s="140">
        <f>'[4]Relatório Empregados II'!$DQ151:$DQ151</f>
        <v>0</v>
      </c>
      <c r="AT150" s="169">
        <f>'[4]Relatório Empregados II'!$DT151</f>
        <v>0</v>
      </c>
      <c r="AU150" s="167">
        <f>'[4]Relatório Empregados II'!$DV151</f>
        <v>0</v>
      </c>
      <c r="AV150" s="167">
        <f>'[4]Relatório Empregados II'!$DX151</f>
        <v>0</v>
      </c>
      <c r="AW150" s="156">
        <f>'[4]Relatório Empregados II'!$DZ151</f>
        <v>0</v>
      </c>
      <c r="AX150" s="156">
        <f>'[4]Relatório Empregados II'!$EB151</f>
        <v>0</v>
      </c>
      <c r="AY150" s="167">
        <f>'[4]Relatório Empregados II'!$ED151</f>
        <v>0</v>
      </c>
      <c r="AZ150" s="156">
        <f>'[4]Relatório Empregados II'!$EH151</f>
        <v>0</v>
      </c>
      <c r="BA150" s="156">
        <f>'[4]Relatório Empregados II'!$EJ151</f>
        <v>0</v>
      </c>
    </row>
    <row r="151" spans="1:53">
      <c r="A151" s="170">
        <f>IFERROR(('[4]Relatório Empregados II'!$A152:$B152),"")</f>
        <v>0</v>
      </c>
      <c r="B151" s="142">
        <f>'[4]Relatório Empregados II'!$D152:$D152</f>
        <v>0</v>
      </c>
      <c r="C151" s="158">
        <f>'[4]Relatório Empregados II'!$G152:$G152</f>
        <v>0</v>
      </c>
      <c r="D151" s="161">
        <f>'[4]Relatório Empregados II'!$J152</f>
        <v>0</v>
      </c>
      <c r="E151" s="143">
        <f>'[4]Relatório Empregados II'!$L152:L152</f>
        <v>0</v>
      </c>
      <c r="F151" s="144">
        <f>'[4]Relatório Empregados II'!$P152:$P152</f>
        <v>0</v>
      </c>
      <c r="G151" s="173" cm="1">
        <f t="array" ref="G151">'[4]Relatório Empregados II'!$T152:T152</f>
        <v>0</v>
      </c>
      <c r="H151" s="145">
        <f>'[4]Relatório Empregados II'!$W152</f>
        <v>0</v>
      </c>
      <c r="I151" s="146">
        <f>'[4]Relatório Empregados II'!$Y152:$Y152</f>
        <v>0</v>
      </c>
      <c r="J151" s="147">
        <f>'[4]Relatório Empregados II'!$AB152:$AB152</f>
        <v>0</v>
      </c>
      <c r="K151" s="162">
        <f>'[4]Relatório Empregados II'!$AE152:$AE152</f>
        <v>0</v>
      </c>
      <c r="L151" s="163" cm="1">
        <f t="array" ref="L151">'[4]Relatório Empregados II'!$AI152:$AI152</f>
        <v>0</v>
      </c>
      <c r="M151" s="149">
        <f>'[4]Relatório Empregados II'!$AL152:$AL152</f>
        <v>0</v>
      </c>
      <c r="N151" s="150">
        <f>'[4]Relatório Empregados II'!$AP152</f>
        <v>0</v>
      </c>
      <c r="O151" s="163">
        <f>'[4]Relatório Empregados II'!$AR152</f>
        <v>0</v>
      </c>
      <c r="P151" s="151">
        <f>'[4]Relatório Empregados II'!$AT152:$AT152</f>
        <v>0</v>
      </c>
      <c r="Q151" s="152">
        <f>'[4]Relatório Empregados II'!$AX152:$AX152</f>
        <v>0</v>
      </c>
      <c r="R151" s="153">
        <f>'[4]Relatório Empregados II'!$BA152:$BA152</f>
        <v>0</v>
      </c>
      <c r="S151" s="154">
        <f>'[4]Relatório Empregados II'!$BE152:$BE152</f>
        <v>0</v>
      </c>
      <c r="T151" s="154">
        <f>'[4]Relatório Empregados II'!$BH152:$BH152</f>
        <v>0</v>
      </c>
      <c r="U151" s="148">
        <f>'[4]Relatório Empregados II'!$BK152:$BK152</f>
        <v>0</v>
      </c>
      <c r="V151" s="165">
        <f>'[4]Relatório Empregados II'!$BN152</f>
        <v>0</v>
      </c>
      <c r="W151" s="204">
        <f>'[4]Relatório Empregados II'!$BP152</f>
        <v>0</v>
      </c>
      <c r="X151" s="140">
        <f>'[4]Relatório Empregados II'!$BR152:$BR152</f>
        <v>0</v>
      </c>
      <c r="Y151" s="157">
        <f>'[4]Relatório Empregados II'!$BU152</f>
        <v>0</v>
      </c>
      <c r="Z151" s="167">
        <f>'[4]Relatório Empregados II'!$BW152:$BW152</f>
        <v>0</v>
      </c>
      <c r="AA151" s="168">
        <f>'[4]Relatório Empregados II'!$CA152:$CA152</f>
        <v>0</v>
      </c>
      <c r="AB151" s="168">
        <f>'[4]Relatório Empregados II'!$CD152:$CD152</f>
        <v>0</v>
      </c>
      <c r="AC151" s="168">
        <f>'[4]Relatório Empregados II'!$CG152:$CG152</f>
        <v>0</v>
      </c>
      <c r="AD151" s="168">
        <f>'[4]Relatório Empregados II'!$CJ152</f>
        <v>0</v>
      </c>
      <c r="AE151" s="168">
        <f>'[4]Relatório Empregados II'!$CL152</f>
        <v>0</v>
      </c>
      <c r="AF151" s="168">
        <f>'[4]Relatório Empregados II'!$CN152:$CN152</f>
        <v>0</v>
      </c>
      <c r="AG151" s="168">
        <f>'[4]Relatório Empregados II'!$CQ152</f>
        <v>0</v>
      </c>
      <c r="AH151" s="140">
        <f>'[4]Relatório Empregados II'!$CS152:$CS152</f>
        <v>0</v>
      </c>
      <c r="AI151" s="157">
        <f>'[4]Relatório Empregados II'!$CV152:$CV152</f>
        <v>0</v>
      </c>
      <c r="AJ151" s="140">
        <f>'[4]Relatório Empregados II'!$CY152:$CY152</f>
        <v>0</v>
      </c>
      <c r="AK151" s="157">
        <f>'[4]Relatório Empregados II'!$DB152:$DB152</f>
        <v>0</v>
      </c>
      <c r="AL151" s="140">
        <f>'[4]Relatório Empregados II'!$DE152:$DE152</f>
        <v>0</v>
      </c>
      <c r="AM151" s="140">
        <f>'[4]Relatório Empregados II'!$DH152</f>
        <v>0</v>
      </c>
      <c r="AN151" s="157">
        <f>'[4]Relatório Empregados II'!$DJ152</f>
        <v>0</v>
      </c>
      <c r="AO151" s="140">
        <f>'[4]Relatório Empregados II'!$DL152</f>
        <v>0</v>
      </c>
      <c r="AP151" s="140">
        <f>'[4]Relatório Empregados II'!$DM$3:$DM152</f>
        <v>0</v>
      </c>
      <c r="AQ151" s="157"/>
      <c r="AR151" s="157"/>
      <c r="AS151" s="140">
        <f>'[4]Relatório Empregados II'!$DQ152:$DQ152</f>
        <v>0</v>
      </c>
      <c r="AT151" s="169">
        <f>'[4]Relatório Empregados II'!$DT152</f>
        <v>0</v>
      </c>
      <c r="AU151" s="167">
        <f>'[4]Relatório Empregados II'!$DV152</f>
        <v>0</v>
      </c>
      <c r="AV151" s="167">
        <f>'[4]Relatório Empregados II'!$DX152</f>
        <v>0</v>
      </c>
      <c r="AW151" s="156">
        <f>'[4]Relatório Empregados II'!$DZ152</f>
        <v>0</v>
      </c>
      <c r="AX151" s="156">
        <f>'[4]Relatório Empregados II'!$EB152</f>
        <v>0</v>
      </c>
      <c r="AY151" s="167">
        <f>'[4]Relatório Empregados II'!$ED152</f>
        <v>0</v>
      </c>
      <c r="AZ151" s="156">
        <f>'[4]Relatório Empregados II'!$EH152</f>
        <v>0</v>
      </c>
      <c r="BA151" s="156">
        <f>'[4]Relatório Empregados II'!$EJ152</f>
        <v>0</v>
      </c>
    </row>
    <row r="152" spans="1:53">
      <c r="A152" s="170">
        <f>IFERROR(('[4]Relatório Empregados II'!$A153:$B153),"")</f>
        <v>0</v>
      </c>
      <c r="B152" s="142">
        <f>'[4]Relatório Empregados II'!$D153:$D153</f>
        <v>0</v>
      </c>
      <c r="C152" s="158">
        <f>'[4]Relatório Empregados II'!$G153:$G153</f>
        <v>0</v>
      </c>
      <c r="D152" s="161">
        <f>'[4]Relatório Empregados II'!$J153</f>
        <v>0</v>
      </c>
      <c r="E152" s="143">
        <f>'[4]Relatório Empregados II'!$L153:L153</f>
        <v>0</v>
      </c>
      <c r="F152" s="144">
        <f>'[4]Relatório Empregados II'!$P153:$P153</f>
        <v>0</v>
      </c>
      <c r="G152" s="173" cm="1">
        <f t="array" ref="G152">'[4]Relatório Empregados II'!$T153:T153</f>
        <v>0</v>
      </c>
      <c r="H152" s="145">
        <f>'[4]Relatório Empregados II'!$W153</f>
        <v>0</v>
      </c>
      <c r="I152" s="146">
        <f>'[4]Relatório Empregados II'!$Y153:$Y153</f>
        <v>0</v>
      </c>
      <c r="J152" s="147">
        <f>'[4]Relatório Empregados II'!$AB153:$AB153</f>
        <v>0</v>
      </c>
      <c r="K152" s="162">
        <f>'[4]Relatório Empregados II'!$AE153:$AE153</f>
        <v>0</v>
      </c>
      <c r="L152" s="163" cm="1">
        <f t="array" ref="L152">'[4]Relatório Empregados II'!$AI153:$AI153</f>
        <v>0</v>
      </c>
      <c r="M152" s="149">
        <f>'[4]Relatório Empregados II'!$AL153:$AL153</f>
        <v>0</v>
      </c>
      <c r="N152" s="150">
        <f>'[4]Relatório Empregados II'!$AP153</f>
        <v>0</v>
      </c>
      <c r="O152" s="163">
        <f>'[4]Relatório Empregados II'!$AR153</f>
        <v>0</v>
      </c>
      <c r="P152" s="151">
        <f>'[4]Relatório Empregados II'!$AT153:$AT153</f>
        <v>0</v>
      </c>
      <c r="Q152" s="152">
        <f>'[4]Relatório Empregados II'!$AX153:$AX153</f>
        <v>0</v>
      </c>
      <c r="R152" s="153">
        <f>'[4]Relatório Empregados II'!$BA153:$BA153</f>
        <v>0</v>
      </c>
      <c r="S152" s="154">
        <f>'[4]Relatório Empregados II'!$BE153:$BE153</f>
        <v>0</v>
      </c>
      <c r="T152" s="154">
        <f>'[4]Relatório Empregados II'!$BH153:$BH153</f>
        <v>0</v>
      </c>
      <c r="U152" s="148">
        <f>'[4]Relatório Empregados II'!$BK153:$BK153</f>
        <v>0</v>
      </c>
      <c r="V152" s="165">
        <f>'[4]Relatório Empregados II'!$BN153</f>
        <v>0</v>
      </c>
      <c r="W152" s="204">
        <f>'[4]Relatório Empregados II'!$BP153</f>
        <v>0</v>
      </c>
      <c r="X152" s="140">
        <f>'[4]Relatório Empregados II'!$BR153:$BR153</f>
        <v>0</v>
      </c>
      <c r="Y152" s="157">
        <f>'[4]Relatório Empregados II'!$BU153</f>
        <v>0</v>
      </c>
      <c r="Z152" s="167">
        <f>'[4]Relatório Empregados II'!$BW153:$BW153</f>
        <v>0</v>
      </c>
      <c r="AA152" s="168">
        <f>'[4]Relatório Empregados II'!$CA153:$CA153</f>
        <v>0</v>
      </c>
      <c r="AB152" s="168">
        <f>'[4]Relatório Empregados II'!$CD153:$CD153</f>
        <v>0</v>
      </c>
      <c r="AC152" s="168">
        <f>'[4]Relatório Empregados II'!$CG153:$CG153</f>
        <v>0</v>
      </c>
      <c r="AD152" s="168">
        <f>'[4]Relatório Empregados II'!$CJ153</f>
        <v>0</v>
      </c>
      <c r="AE152" s="168">
        <f>'[4]Relatório Empregados II'!$CL153</f>
        <v>0</v>
      </c>
      <c r="AF152" s="168">
        <f>'[4]Relatório Empregados II'!$CN153:$CN153</f>
        <v>0</v>
      </c>
      <c r="AG152" s="168">
        <f>'[4]Relatório Empregados II'!$CQ153</f>
        <v>0</v>
      </c>
      <c r="AH152" s="140">
        <f>'[4]Relatório Empregados II'!$CS153:$CS153</f>
        <v>0</v>
      </c>
      <c r="AI152" s="157">
        <f>'[4]Relatório Empregados II'!$CV153:$CV153</f>
        <v>0</v>
      </c>
      <c r="AJ152" s="140">
        <f>'[4]Relatório Empregados II'!$CY153:$CY153</f>
        <v>0</v>
      </c>
      <c r="AK152" s="157">
        <f>'[4]Relatório Empregados II'!$DB153:$DB153</f>
        <v>0</v>
      </c>
      <c r="AL152" s="140">
        <f>'[4]Relatório Empregados II'!$DE153:$DE153</f>
        <v>0</v>
      </c>
      <c r="AM152" s="140">
        <f>'[4]Relatório Empregados II'!$DH153</f>
        <v>0</v>
      </c>
      <c r="AN152" s="157">
        <f>'[4]Relatório Empregados II'!$DJ153</f>
        <v>0</v>
      </c>
      <c r="AO152" s="140">
        <f>'[4]Relatório Empregados II'!$DL153</f>
        <v>0</v>
      </c>
      <c r="AP152" s="140">
        <f>'[4]Relatório Empregados II'!$DM$3:$DM153</f>
        <v>0</v>
      </c>
      <c r="AQ152" s="157"/>
      <c r="AR152" s="157"/>
      <c r="AS152" s="140">
        <f>'[4]Relatório Empregados II'!$DQ153:$DQ153</f>
        <v>0</v>
      </c>
      <c r="AT152" s="169">
        <f>'[4]Relatório Empregados II'!$DT153</f>
        <v>0</v>
      </c>
      <c r="AU152" s="167">
        <f>'[4]Relatório Empregados II'!$DV153</f>
        <v>0</v>
      </c>
      <c r="AV152" s="167">
        <f>'[4]Relatório Empregados II'!$DX153</f>
        <v>0</v>
      </c>
      <c r="AW152" s="156">
        <f>'[4]Relatório Empregados II'!$DZ153</f>
        <v>0</v>
      </c>
      <c r="AX152" s="156">
        <f>'[4]Relatório Empregados II'!$EB153</f>
        <v>0</v>
      </c>
      <c r="AY152" s="167">
        <f>'[4]Relatório Empregados II'!$ED153</f>
        <v>0</v>
      </c>
      <c r="AZ152" s="156">
        <f>'[4]Relatório Empregados II'!$EH153</f>
        <v>0</v>
      </c>
      <c r="BA152" s="156">
        <f>'[4]Relatório Empregados II'!$EJ153</f>
        <v>0</v>
      </c>
    </row>
    <row r="153" spans="1:53">
      <c r="A153" s="170">
        <f>IFERROR(('[4]Relatório Empregados II'!$A154:$B154),"")</f>
        <v>0</v>
      </c>
      <c r="B153" s="142">
        <f>'[4]Relatório Empregados II'!$D154:$D154</f>
        <v>0</v>
      </c>
      <c r="C153" s="158">
        <f>'[4]Relatório Empregados II'!$G154:$G154</f>
        <v>0</v>
      </c>
      <c r="D153" s="161">
        <f>'[4]Relatório Empregados II'!$J154</f>
        <v>0</v>
      </c>
      <c r="E153" s="143">
        <f>'[4]Relatório Empregados II'!$L154:L154</f>
        <v>0</v>
      </c>
      <c r="F153" s="144">
        <f>'[4]Relatório Empregados II'!$P154:$P154</f>
        <v>0</v>
      </c>
      <c r="G153" s="173" cm="1">
        <f t="array" ref="G153">'[4]Relatório Empregados II'!$T154:T154</f>
        <v>0</v>
      </c>
      <c r="H153" s="145">
        <f>'[4]Relatório Empregados II'!$W154</f>
        <v>0</v>
      </c>
      <c r="I153" s="146">
        <f>'[4]Relatório Empregados II'!$Y154:$Y154</f>
        <v>0</v>
      </c>
      <c r="J153" s="147">
        <f>'[4]Relatório Empregados II'!$AB154:$AB154</f>
        <v>0</v>
      </c>
      <c r="K153" s="162">
        <f>'[4]Relatório Empregados II'!$AE154:$AE154</f>
        <v>0</v>
      </c>
      <c r="L153" s="163" cm="1">
        <f t="array" ref="L153">'[4]Relatório Empregados II'!$AI154:$AI154</f>
        <v>0</v>
      </c>
      <c r="M153" s="149">
        <f>'[4]Relatório Empregados II'!$AL154:$AL154</f>
        <v>0</v>
      </c>
      <c r="N153" s="150">
        <f>'[4]Relatório Empregados II'!$AP154</f>
        <v>0</v>
      </c>
      <c r="O153" s="163">
        <f>'[4]Relatório Empregados II'!$AR154</f>
        <v>0</v>
      </c>
      <c r="P153" s="151">
        <f>'[4]Relatório Empregados II'!$AT154:$AT154</f>
        <v>0</v>
      </c>
      <c r="Q153" s="152">
        <f>'[4]Relatório Empregados II'!$AX154:$AX154</f>
        <v>0</v>
      </c>
      <c r="R153" s="153">
        <f>'[4]Relatório Empregados II'!$BA154:$BA154</f>
        <v>0</v>
      </c>
      <c r="S153" s="154">
        <f>'[4]Relatório Empregados II'!$BE154:$BE154</f>
        <v>0</v>
      </c>
      <c r="T153" s="154">
        <f>'[4]Relatório Empregados II'!$BH154:$BH154</f>
        <v>0</v>
      </c>
      <c r="U153" s="148">
        <f>'[4]Relatório Empregados II'!$BK154:$BK154</f>
        <v>0</v>
      </c>
      <c r="V153" s="165">
        <f>'[4]Relatório Empregados II'!$BN154</f>
        <v>0</v>
      </c>
      <c r="W153" s="204">
        <f>'[4]Relatório Empregados II'!$BP154</f>
        <v>0</v>
      </c>
      <c r="X153" s="140">
        <f>'[4]Relatório Empregados II'!$BR154:$BR154</f>
        <v>0</v>
      </c>
      <c r="Y153" s="157">
        <f>'[4]Relatório Empregados II'!$BU154</f>
        <v>0</v>
      </c>
      <c r="Z153" s="167">
        <f>'[4]Relatório Empregados II'!$BW154:$BW154</f>
        <v>0</v>
      </c>
      <c r="AA153" s="168">
        <f>'[4]Relatório Empregados II'!$CA154:$CA154</f>
        <v>0</v>
      </c>
      <c r="AB153" s="168">
        <f>'[4]Relatório Empregados II'!$CD154:$CD154</f>
        <v>0</v>
      </c>
      <c r="AC153" s="168">
        <f>'[4]Relatório Empregados II'!$CG154:$CG154</f>
        <v>0</v>
      </c>
      <c r="AD153" s="168">
        <f>'[4]Relatório Empregados II'!$CJ154</f>
        <v>0</v>
      </c>
      <c r="AE153" s="168">
        <f>'[4]Relatório Empregados II'!$CL154</f>
        <v>0</v>
      </c>
      <c r="AF153" s="168">
        <f>'[4]Relatório Empregados II'!$CN154:$CN154</f>
        <v>0</v>
      </c>
      <c r="AG153" s="168">
        <f>'[4]Relatório Empregados II'!$CQ154</f>
        <v>0</v>
      </c>
      <c r="AH153" s="140">
        <f>'[4]Relatório Empregados II'!$CS154:$CS154</f>
        <v>0</v>
      </c>
      <c r="AI153" s="157">
        <f>'[4]Relatório Empregados II'!$CV154:$CV154</f>
        <v>0</v>
      </c>
      <c r="AJ153" s="140">
        <f>'[4]Relatório Empregados II'!$CY154:$CY154</f>
        <v>0</v>
      </c>
      <c r="AK153" s="157">
        <f>'[4]Relatório Empregados II'!$DB154:$DB154</f>
        <v>0</v>
      </c>
      <c r="AL153" s="140">
        <f>'[4]Relatório Empregados II'!$DE154:$DE154</f>
        <v>0</v>
      </c>
      <c r="AM153" s="140">
        <f>'[4]Relatório Empregados II'!$DH154</f>
        <v>0</v>
      </c>
      <c r="AN153" s="157">
        <f>'[4]Relatório Empregados II'!$DJ154</f>
        <v>0</v>
      </c>
      <c r="AO153" s="140">
        <f>'[4]Relatório Empregados II'!$DL154</f>
        <v>0</v>
      </c>
      <c r="AP153" s="140">
        <f>'[4]Relatório Empregados II'!$DM$3:$DM154</f>
        <v>0</v>
      </c>
      <c r="AQ153" s="141"/>
      <c r="AR153" s="141"/>
      <c r="AS153" s="140">
        <f>'[4]Relatório Empregados II'!$DQ154:$DQ154</f>
        <v>0</v>
      </c>
      <c r="AT153" s="169">
        <f>'[4]Relatório Empregados II'!$DT154</f>
        <v>0</v>
      </c>
      <c r="AU153" s="167">
        <f>'[4]Relatório Empregados II'!$DV154</f>
        <v>0</v>
      </c>
      <c r="AV153" s="167">
        <f>'[4]Relatório Empregados II'!$DX154</f>
        <v>0</v>
      </c>
      <c r="AW153" s="156">
        <f>'[4]Relatório Empregados II'!$DZ154</f>
        <v>0</v>
      </c>
      <c r="AX153" s="156">
        <f>'[4]Relatório Empregados II'!$EB154</f>
        <v>0</v>
      </c>
      <c r="AY153" s="167">
        <f>'[4]Relatório Empregados II'!$ED154</f>
        <v>0</v>
      </c>
      <c r="AZ153" s="156">
        <f>'[4]Relatório Empregados II'!$EH154</f>
        <v>0</v>
      </c>
      <c r="BA153" s="156">
        <f>'[4]Relatório Empregados II'!$EJ154</f>
        <v>0</v>
      </c>
    </row>
    <row r="154" spans="1:53">
      <c r="A154" s="170">
        <f>IFERROR(('[4]Relatório Empregados II'!$A155:$B155),"")</f>
        <v>0</v>
      </c>
      <c r="B154" s="142">
        <f>'[4]Relatório Empregados II'!$D155:$D155</f>
        <v>0</v>
      </c>
      <c r="C154" s="158">
        <f>'[4]Relatório Empregados II'!$G155:$G155</f>
        <v>0</v>
      </c>
      <c r="D154" s="161">
        <f>'[4]Relatório Empregados II'!$J155</f>
        <v>0</v>
      </c>
      <c r="E154" s="143">
        <f>'[4]Relatório Empregados II'!$L155:L155</f>
        <v>0</v>
      </c>
      <c r="F154" s="144">
        <f>'[4]Relatório Empregados II'!$P155:$P155</f>
        <v>0</v>
      </c>
      <c r="G154" s="173" cm="1">
        <f t="array" ref="G154">'[4]Relatório Empregados II'!$T155:T155</f>
        <v>0</v>
      </c>
      <c r="H154" s="145">
        <f>'[4]Relatório Empregados II'!$W155</f>
        <v>0</v>
      </c>
      <c r="I154" s="146">
        <f>'[4]Relatório Empregados II'!$Y155:$Y155</f>
        <v>0</v>
      </c>
      <c r="J154" s="147">
        <f>'[4]Relatório Empregados II'!$AB155:$AB155</f>
        <v>0</v>
      </c>
      <c r="K154" s="162">
        <f>'[4]Relatório Empregados II'!$AE155:$AE155</f>
        <v>0</v>
      </c>
      <c r="L154" s="163" cm="1">
        <f t="array" ref="L154">'[4]Relatório Empregados II'!$AI155:$AI155</f>
        <v>0</v>
      </c>
      <c r="M154" s="149">
        <f>'[4]Relatório Empregados II'!$AL155:$AL155</f>
        <v>0</v>
      </c>
      <c r="N154" s="150">
        <f>'[4]Relatório Empregados II'!$AP155</f>
        <v>0</v>
      </c>
      <c r="O154" s="163">
        <f>'[4]Relatório Empregados II'!$AR155</f>
        <v>0</v>
      </c>
      <c r="P154" s="151">
        <f>'[4]Relatório Empregados II'!$AT155:$AT155</f>
        <v>0</v>
      </c>
      <c r="Q154" s="152">
        <f>'[4]Relatório Empregados II'!$AX155:$AX155</f>
        <v>0</v>
      </c>
      <c r="R154" s="153">
        <f>'[4]Relatório Empregados II'!$BA155:$BA155</f>
        <v>0</v>
      </c>
      <c r="S154" s="154">
        <f>'[4]Relatório Empregados II'!$BE155:$BE155</f>
        <v>0</v>
      </c>
      <c r="T154" s="154">
        <f>'[4]Relatório Empregados II'!$BH155:$BH155</f>
        <v>0</v>
      </c>
      <c r="U154" s="148">
        <f>'[4]Relatório Empregados II'!$BK155:$BK155</f>
        <v>0</v>
      </c>
      <c r="V154" s="165">
        <f>'[4]Relatório Empregados II'!$BN155</f>
        <v>0</v>
      </c>
      <c r="W154" s="204">
        <f>'[4]Relatório Empregados II'!$BP155</f>
        <v>0</v>
      </c>
      <c r="X154" s="140">
        <f>'[4]Relatório Empregados II'!$BR155:$BR155</f>
        <v>0</v>
      </c>
      <c r="Y154" s="157">
        <f>'[4]Relatório Empregados II'!$BU155</f>
        <v>0</v>
      </c>
      <c r="Z154" s="167">
        <f>'[4]Relatório Empregados II'!$BW155:$BW155</f>
        <v>0</v>
      </c>
      <c r="AA154" s="168">
        <f>'[4]Relatório Empregados II'!$CA155:$CA155</f>
        <v>0</v>
      </c>
      <c r="AB154" s="168">
        <f>'[4]Relatório Empregados II'!$CD155:$CD155</f>
        <v>0</v>
      </c>
      <c r="AC154" s="168">
        <f>'[4]Relatório Empregados II'!$CG155:$CG155</f>
        <v>0</v>
      </c>
      <c r="AD154" s="168">
        <f>'[4]Relatório Empregados II'!$CJ155</f>
        <v>0</v>
      </c>
      <c r="AE154" s="168">
        <f>'[4]Relatório Empregados II'!$CL155</f>
        <v>0</v>
      </c>
      <c r="AF154" s="168">
        <f>'[4]Relatório Empregados II'!$CN155:$CN155</f>
        <v>0</v>
      </c>
      <c r="AG154" s="168">
        <f>'[4]Relatório Empregados II'!$CQ155</f>
        <v>0</v>
      </c>
      <c r="AH154" s="140">
        <f>'[4]Relatório Empregados II'!$CS155:$CS155</f>
        <v>0</v>
      </c>
      <c r="AI154" s="157">
        <f>'[4]Relatório Empregados II'!$CV155:$CV155</f>
        <v>0</v>
      </c>
      <c r="AJ154" s="140">
        <f>'[4]Relatório Empregados II'!$CY155:$CY155</f>
        <v>0</v>
      </c>
      <c r="AK154" s="157">
        <f>'[4]Relatório Empregados II'!$DB155:$DB155</f>
        <v>0</v>
      </c>
      <c r="AL154" s="140">
        <f>'[4]Relatório Empregados II'!$DE155:$DE155</f>
        <v>0</v>
      </c>
      <c r="AM154" s="140">
        <f>'[4]Relatório Empregados II'!$DH155</f>
        <v>0</v>
      </c>
      <c r="AN154" s="157">
        <f>'[4]Relatório Empregados II'!$DJ155</f>
        <v>0</v>
      </c>
      <c r="AO154" s="140">
        <f>'[4]Relatório Empregados II'!$DL155</f>
        <v>0</v>
      </c>
      <c r="AP154" s="140">
        <f>'[4]Relatório Empregados II'!$DM$3:$DM155</f>
        <v>0</v>
      </c>
      <c r="AQ154" s="141"/>
      <c r="AR154" s="141"/>
      <c r="AS154" s="140">
        <f>'[4]Relatório Empregados II'!$DQ155:$DQ155</f>
        <v>0</v>
      </c>
      <c r="AT154" s="169">
        <f>'[4]Relatório Empregados II'!$DT155</f>
        <v>0</v>
      </c>
      <c r="AU154" s="167">
        <f>'[4]Relatório Empregados II'!$DV155</f>
        <v>0</v>
      </c>
      <c r="AV154" s="167">
        <f>'[4]Relatório Empregados II'!$DX155</f>
        <v>0</v>
      </c>
      <c r="AW154" s="156">
        <f>'[4]Relatório Empregados II'!$DZ155</f>
        <v>0</v>
      </c>
      <c r="AX154" s="156">
        <f>'[4]Relatório Empregados II'!$EB155</f>
        <v>0</v>
      </c>
      <c r="AY154" s="167">
        <f>'[4]Relatório Empregados II'!$ED155</f>
        <v>0</v>
      </c>
      <c r="AZ154" s="156">
        <f>'[4]Relatório Empregados II'!$EH155</f>
        <v>0</v>
      </c>
      <c r="BA154" s="156">
        <f>'[4]Relatório Empregados II'!$EJ155</f>
        <v>0</v>
      </c>
    </row>
    <row r="155" spans="1:53">
      <c r="A155" s="170">
        <f>IFERROR(('[4]Relatório Empregados II'!$A156:$B156),"")</f>
        <v>0</v>
      </c>
      <c r="B155" s="142">
        <f>'[4]Relatório Empregados II'!$D156:$D156</f>
        <v>0</v>
      </c>
      <c r="C155" s="158">
        <f>'[4]Relatório Empregados II'!$G156:$G156</f>
        <v>0</v>
      </c>
      <c r="D155" s="161">
        <f>'[4]Relatório Empregados II'!$J156</f>
        <v>0</v>
      </c>
      <c r="E155" s="143">
        <f>'[4]Relatório Empregados II'!$L156:L156</f>
        <v>0</v>
      </c>
      <c r="F155" s="144">
        <f>'[4]Relatório Empregados II'!$P156:$P156</f>
        <v>0</v>
      </c>
      <c r="G155" s="173" cm="1">
        <f t="array" ref="G155">'[4]Relatório Empregados II'!$T156:T156</f>
        <v>0</v>
      </c>
      <c r="H155" s="145">
        <f>'[4]Relatório Empregados II'!$W156</f>
        <v>0</v>
      </c>
      <c r="I155" s="146">
        <f>'[4]Relatório Empregados II'!$Y156:$Y156</f>
        <v>0</v>
      </c>
      <c r="J155" s="147">
        <f>'[4]Relatório Empregados II'!$AB156:$AB156</f>
        <v>0</v>
      </c>
      <c r="K155" s="162">
        <f>'[4]Relatório Empregados II'!$AE156:$AE156</f>
        <v>0</v>
      </c>
      <c r="L155" s="163" cm="1">
        <f t="array" ref="L155">'[4]Relatório Empregados II'!$AI156:$AI156</f>
        <v>0</v>
      </c>
      <c r="M155" s="149">
        <f>'[4]Relatório Empregados II'!$AL156:$AL156</f>
        <v>0</v>
      </c>
      <c r="N155" s="150">
        <f>'[4]Relatório Empregados II'!$AP156</f>
        <v>0</v>
      </c>
      <c r="O155" s="163">
        <f>'[4]Relatório Empregados II'!$AR156</f>
        <v>0</v>
      </c>
      <c r="P155" s="151">
        <f>'[4]Relatório Empregados II'!$AT156:$AT156</f>
        <v>0</v>
      </c>
      <c r="Q155" s="152">
        <f>'[4]Relatório Empregados II'!$AX156:$AX156</f>
        <v>0</v>
      </c>
      <c r="R155" s="153">
        <f>'[4]Relatório Empregados II'!$BA156:$BA156</f>
        <v>0</v>
      </c>
      <c r="S155" s="154">
        <f>'[4]Relatório Empregados II'!$BE156:$BE156</f>
        <v>0</v>
      </c>
      <c r="T155" s="154">
        <f>'[4]Relatório Empregados II'!$BH156:$BH156</f>
        <v>0</v>
      </c>
      <c r="U155" s="148">
        <f>'[4]Relatório Empregados II'!$BK156:$BK156</f>
        <v>0</v>
      </c>
      <c r="V155" s="165">
        <f>'[4]Relatório Empregados II'!$BN156</f>
        <v>0</v>
      </c>
      <c r="W155" s="204">
        <f>'[4]Relatório Empregados II'!$BP156</f>
        <v>0</v>
      </c>
      <c r="X155" s="140">
        <f>'[4]Relatório Empregados II'!$BR156:$BR156</f>
        <v>0</v>
      </c>
      <c r="Y155" s="157">
        <f>'[4]Relatório Empregados II'!$BU156</f>
        <v>0</v>
      </c>
      <c r="Z155" s="167">
        <f>'[4]Relatório Empregados II'!$BW156:$BW156</f>
        <v>0</v>
      </c>
      <c r="AA155" s="168">
        <f>'[4]Relatório Empregados II'!$CA156:$CA156</f>
        <v>0</v>
      </c>
      <c r="AB155" s="168">
        <f>'[4]Relatório Empregados II'!$CD156:$CD156</f>
        <v>0</v>
      </c>
      <c r="AC155" s="168">
        <f>'[4]Relatório Empregados II'!$CG156:$CG156</f>
        <v>0</v>
      </c>
      <c r="AD155" s="168">
        <f>'[4]Relatório Empregados II'!$CJ156</f>
        <v>0</v>
      </c>
      <c r="AE155" s="168">
        <f>'[4]Relatório Empregados II'!$CL156</f>
        <v>0</v>
      </c>
      <c r="AF155" s="168">
        <f>'[4]Relatório Empregados II'!$CN156:$CN156</f>
        <v>0</v>
      </c>
      <c r="AG155" s="168">
        <f>'[4]Relatório Empregados II'!$CQ156</f>
        <v>0</v>
      </c>
      <c r="AH155" s="140">
        <f>'[4]Relatório Empregados II'!$CS156:$CS156</f>
        <v>0</v>
      </c>
      <c r="AI155" s="157">
        <f>'[4]Relatório Empregados II'!$CV156:$CV156</f>
        <v>0</v>
      </c>
      <c r="AJ155" s="140">
        <f>'[4]Relatório Empregados II'!$CY156:$CY156</f>
        <v>0</v>
      </c>
      <c r="AK155" s="157">
        <f>'[4]Relatório Empregados II'!$DB156:$DB156</f>
        <v>0</v>
      </c>
      <c r="AL155" s="140">
        <f>'[4]Relatório Empregados II'!$DE156:$DE156</f>
        <v>0</v>
      </c>
      <c r="AM155" s="140">
        <f>'[4]Relatório Empregados II'!$DH156</f>
        <v>0</v>
      </c>
      <c r="AN155" s="157">
        <f>'[4]Relatório Empregados II'!$DJ156</f>
        <v>0</v>
      </c>
      <c r="AO155" s="140">
        <f>'[4]Relatório Empregados II'!$DL156</f>
        <v>0</v>
      </c>
      <c r="AP155" s="140">
        <f>'[4]Relatório Empregados II'!$DM$3:$DM156</f>
        <v>0</v>
      </c>
      <c r="AQ155" s="141"/>
      <c r="AR155" s="141"/>
      <c r="AS155" s="140">
        <f>'[4]Relatório Empregados II'!$DQ156:$DQ156</f>
        <v>0</v>
      </c>
      <c r="AT155" s="169">
        <f>'[4]Relatório Empregados II'!$DT156</f>
        <v>0</v>
      </c>
      <c r="AU155" s="167">
        <f>'[4]Relatório Empregados II'!$DV156</f>
        <v>0</v>
      </c>
      <c r="AV155" s="167">
        <f>'[4]Relatório Empregados II'!$DX156</f>
        <v>0</v>
      </c>
      <c r="AW155" s="156">
        <f>'[4]Relatório Empregados II'!$DZ156</f>
        <v>0</v>
      </c>
      <c r="AX155" s="156">
        <f>'[4]Relatório Empregados II'!$EB156</f>
        <v>0</v>
      </c>
      <c r="AY155" s="167">
        <f>'[4]Relatório Empregados II'!$ED156</f>
        <v>0</v>
      </c>
      <c r="AZ155" s="156">
        <f>'[4]Relatório Empregados II'!$EH156</f>
        <v>0</v>
      </c>
      <c r="BA155" s="156">
        <f>'[4]Relatório Empregados II'!$EJ156</f>
        <v>0</v>
      </c>
    </row>
    <row r="156" spans="1:53">
      <c r="A156" s="170">
        <f>IFERROR(('[4]Relatório Empregados II'!$A157:$B157),"")</f>
        <v>0</v>
      </c>
      <c r="B156" s="142">
        <f>'[4]Relatório Empregados II'!$D157:$D157</f>
        <v>0</v>
      </c>
      <c r="C156" s="158">
        <f>'[4]Relatório Empregados II'!$G157:$G157</f>
        <v>0</v>
      </c>
      <c r="D156" s="161">
        <f>'[4]Relatório Empregados II'!$J157</f>
        <v>0</v>
      </c>
      <c r="E156" s="143">
        <f>'[4]Relatório Empregados II'!$L157:L157</f>
        <v>0</v>
      </c>
      <c r="F156" s="144">
        <f>'[4]Relatório Empregados II'!$P157:$P157</f>
        <v>0</v>
      </c>
      <c r="G156" s="173" cm="1">
        <f t="array" ref="G156">'[4]Relatório Empregados II'!$T157:T157</f>
        <v>0</v>
      </c>
      <c r="H156" s="145">
        <f>'[4]Relatório Empregados II'!$W157</f>
        <v>0</v>
      </c>
      <c r="I156" s="146">
        <f>'[4]Relatório Empregados II'!$Y157:$Y157</f>
        <v>0</v>
      </c>
      <c r="J156" s="147">
        <f>'[4]Relatório Empregados II'!$AB157:$AB157</f>
        <v>0</v>
      </c>
      <c r="K156" s="162">
        <f>'[4]Relatório Empregados II'!$AE157:$AE157</f>
        <v>0</v>
      </c>
      <c r="L156" s="163" cm="1">
        <f t="array" ref="L156">'[4]Relatório Empregados II'!$AI157:$AI157</f>
        <v>0</v>
      </c>
      <c r="M156" s="149">
        <f>'[4]Relatório Empregados II'!$AL157:$AL157</f>
        <v>0</v>
      </c>
      <c r="N156" s="150">
        <f>'[4]Relatório Empregados II'!$AP157</f>
        <v>0</v>
      </c>
      <c r="O156" s="163">
        <f>'[4]Relatório Empregados II'!$AR157</f>
        <v>0</v>
      </c>
      <c r="P156" s="151">
        <f>'[4]Relatório Empregados II'!$AT157:$AT157</f>
        <v>0</v>
      </c>
      <c r="Q156" s="152">
        <f>'[4]Relatório Empregados II'!$AX157:$AX157</f>
        <v>0</v>
      </c>
      <c r="R156" s="153">
        <f>'[4]Relatório Empregados II'!$BA157:$BA157</f>
        <v>0</v>
      </c>
      <c r="S156" s="154">
        <f>'[4]Relatório Empregados II'!$BE157:$BE157</f>
        <v>0</v>
      </c>
      <c r="T156" s="154">
        <f>'[4]Relatório Empregados II'!$BH157:$BH157</f>
        <v>0</v>
      </c>
      <c r="U156" s="148">
        <f>'[4]Relatório Empregados II'!$BK157:$BK157</f>
        <v>0</v>
      </c>
      <c r="V156" s="165">
        <f>'[4]Relatório Empregados II'!$BN157</f>
        <v>0</v>
      </c>
      <c r="W156" s="204">
        <f>'[4]Relatório Empregados II'!$BP157</f>
        <v>0</v>
      </c>
      <c r="X156" s="140">
        <f>'[4]Relatório Empregados II'!$BR157:$BR157</f>
        <v>0</v>
      </c>
      <c r="Y156" s="157">
        <f>'[4]Relatório Empregados II'!$BU157</f>
        <v>0</v>
      </c>
      <c r="Z156" s="167">
        <f>'[4]Relatório Empregados II'!$BW157:$BW157</f>
        <v>0</v>
      </c>
      <c r="AA156" s="168">
        <f>'[4]Relatório Empregados II'!$CA157:$CA157</f>
        <v>0</v>
      </c>
      <c r="AB156" s="168">
        <f>'[4]Relatório Empregados II'!$CD157:$CD157</f>
        <v>0</v>
      </c>
      <c r="AC156" s="168">
        <f>'[4]Relatório Empregados II'!$CG157:$CG157</f>
        <v>0</v>
      </c>
      <c r="AD156" s="168">
        <f>'[4]Relatório Empregados II'!$CJ157</f>
        <v>0</v>
      </c>
      <c r="AE156" s="168">
        <f>'[4]Relatório Empregados II'!$CL157</f>
        <v>0</v>
      </c>
      <c r="AF156" s="168">
        <f>'[4]Relatório Empregados II'!$CN157:$CN157</f>
        <v>0</v>
      </c>
      <c r="AG156" s="168">
        <f>'[4]Relatório Empregados II'!$CQ157</f>
        <v>0</v>
      </c>
      <c r="AH156" s="140">
        <f>'[4]Relatório Empregados II'!$CS157:$CS157</f>
        <v>0</v>
      </c>
      <c r="AI156" s="157">
        <f>'[4]Relatório Empregados II'!$CV157:$CV157</f>
        <v>0</v>
      </c>
      <c r="AJ156" s="140">
        <f>'[4]Relatório Empregados II'!$CY157:$CY157</f>
        <v>0</v>
      </c>
      <c r="AK156" s="157">
        <f>'[4]Relatório Empregados II'!$DB157:$DB157</f>
        <v>0</v>
      </c>
      <c r="AL156" s="140">
        <f>'[4]Relatório Empregados II'!$DE157:$DE157</f>
        <v>0</v>
      </c>
      <c r="AM156" s="140">
        <f>'[4]Relatório Empregados II'!$DH157</f>
        <v>0</v>
      </c>
      <c r="AN156" s="157">
        <f>'[4]Relatório Empregados II'!$DJ157</f>
        <v>0</v>
      </c>
      <c r="AO156" s="140">
        <f>'[4]Relatório Empregados II'!$DL157</f>
        <v>0</v>
      </c>
      <c r="AP156" s="140">
        <f>'[4]Relatório Empregados II'!$DM$3:$DM157</f>
        <v>0</v>
      </c>
      <c r="AQ156" s="141"/>
      <c r="AR156" s="141"/>
      <c r="AS156" s="140">
        <f>'[4]Relatório Empregados II'!$DQ157:$DQ157</f>
        <v>0</v>
      </c>
      <c r="AT156" s="169">
        <f>'[4]Relatório Empregados II'!$DT157</f>
        <v>0</v>
      </c>
      <c r="AU156" s="167">
        <f>'[4]Relatório Empregados II'!$DV157</f>
        <v>0</v>
      </c>
      <c r="AV156" s="167">
        <f>'[4]Relatório Empregados II'!$DX157</f>
        <v>0</v>
      </c>
      <c r="AW156" s="156">
        <f>'[4]Relatório Empregados II'!$DZ157</f>
        <v>0</v>
      </c>
      <c r="AX156" s="156">
        <f>'[4]Relatório Empregados II'!$EB157</f>
        <v>0</v>
      </c>
      <c r="AY156" s="167">
        <f>'[4]Relatório Empregados II'!$ED157</f>
        <v>0</v>
      </c>
      <c r="AZ156" s="156">
        <f>'[4]Relatório Empregados II'!$EH157</f>
        <v>0</v>
      </c>
      <c r="BA156" s="156">
        <f>'[4]Relatório Empregados II'!$EJ157</f>
        <v>0</v>
      </c>
    </row>
    <row r="157" spans="1:53">
      <c r="A157" s="170">
        <f>IFERROR(('[4]Relatório Empregados II'!$A158:$B158),"")</f>
        <v>0</v>
      </c>
      <c r="B157" s="142">
        <f>'[4]Relatório Empregados II'!$D158:$D158</f>
        <v>0</v>
      </c>
      <c r="C157" s="158">
        <f>'[4]Relatório Empregados II'!$G158:$G158</f>
        <v>0</v>
      </c>
      <c r="D157" s="161">
        <f>'[4]Relatório Empregados II'!$J158</f>
        <v>0</v>
      </c>
      <c r="E157" s="143">
        <f>'[4]Relatório Empregados II'!$L158:L158</f>
        <v>0</v>
      </c>
      <c r="F157" s="144">
        <f>'[4]Relatório Empregados II'!$P158:$P158</f>
        <v>0</v>
      </c>
      <c r="G157" s="173" cm="1">
        <f t="array" ref="G157">'[4]Relatório Empregados II'!$T158:T158</f>
        <v>0</v>
      </c>
      <c r="H157" s="145">
        <f>'[4]Relatório Empregados II'!$W158</f>
        <v>0</v>
      </c>
      <c r="I157" s="146">
        <f>'[4]Relatório Empregados II'!$Y158:$Y158</f>
        <v>0</v>
      </c>
      <c r="J157" s="147">
        <f>'[4]Relatório Empregados II'!$AB158:$AB158</f>
        <v>0</v>
      </c>
      <c r="K157" s="162">
        <f>'[4]Relatório Empregados II'!$AE158:$AE158</f>
        <v>0</v>
      </c>
      <c r="L157" s="163" cm="1">
        <f t="array" ref="L157">'[4]Relatório Empregados II'!$AI158:$AI158</f>
        <v>0</v>
      </c>
      <c r="M157" s="149">
        <f>'[4]Relatório Empregados II'!$AL158:$AL158</f>
        <v>0</v>
      </c>
      <c r="N157" s="150">
        <f>'[4]Relatório Empregados II'!$AP158</f>
        <v>0</v>
      </c>
      <c r="O157" s="163">
        <f>'[4]Relatório Empregados II'!$AR158</f>
        <v>0</v>
      </c>
      <c r="P157" s="151">
        <f>'[4]Relatório Empregados II'!$AT158:$AT158</f>
        <v>0</v>
      </c>
      <c r="Q157" s="152">
        <f>'[4]Relatório Empregados II'!$AX158:$AX158</f>
        <v>0</v>
      </c>
      <c r="R157" s="153">
        <f>'[4]Relatório Empregados II'!$BA158:$BA158</f>
        <v>0</v>
      </c>
      <c r="S157" s="154">
        <f>'[4]Relatório Empregados II'!$BE158:$BE158</f>
        <v>0</v>
      </c>
      <c r="T157" s="154">
        <f>'[4]Relatório Empregados II'!$BH158:$BH158</f>
        <v>0</v>
      </c>
      <c r="U157" s="148">
        <f>'[4]Relatório Empregados II'!$BK158:$BK158</f>
        <v>0</v>
      </c>
      <c r="V157" s="165">
        <f>'[4]Relatório Empregados II'!$BN158</f>
        <v>0</v>
      </c>
      <c r="W157" s="204">
        <f>'[4]Relatório Empregados II'!$BP158</f>
        <v>0</v>
      </c>
      <c r="X157" s="140">
        <f>'[4]Relatório Empregados II'!$BR158:$BR158</f>
        <v>0</v>
      </c>
      <c r="Y157" s="157">
        <f>'[4]Relatório Empregados II'!$BU158</f>
        <v>0</v>
      </c>
      <c r="Z157" s="167">
        <f>'[4]Relatório Empregados II'!$BW158:$BW158</f>
        <v>0</v>
      </c>
      <c r="AA157" s="168">
        <f>'[4]Relatório Empregados II'!$CA158:$CA158</f>
        <v>0</v>
      </c>
      <c r="AB157" s="168">
        <f>'[4]Relatório Empregados II'!$CD158:$CD158</f>
        <v>0</v>
      </c>
      <c r="AC157" s="168">
        <f>'[4]Relatório Empregados II'!$CG158:$CG158</f>
        <v>0</v>
      </c>
      <c r="AD157" s="168">
        <f>'[4]Relatório Empregados II'!$CJ158</f>
        <v>0</v>
      </c>
      <c r="AE157" s="168">
        <f>'[4]Relatório Empregados II'!$CL158</f>
        <v>0</v>
      </c>
      <c r="AF157" s="168">
        <f>'[4]Relatório Empregados II'!$CN158:$CN158</f>
        <v>0</v>
      </c>
      <c r="AG157" s="168">
        <f>'[4]Relatório Empregados II'!$CQ158</f>
        <v>0</v>
      </c>
      <c r="AH157" s="140">
        <f>'[4]Relatório Empregados II'!$CS158:$CS158</f>
        <v>0</v>
      </c>
      <c r="AI157" s="157">
        <f>'[4]Relatório Empregados II'!$CV158:$CV158</f>
        <v>0</v>
      </c>
      <c r="AJ157" s="140">
        <f>'[4]Relatório Empregados II'!$CY158:$CY158</f>
        <v>0</v>
      </c>
      <c r="AK157" s="157">
        <f>'[4]Relatório Empregados II'!$DB158:$DB158</f>
        <v>0</v>
      </c>
      <c r="AL157" s="140">
        <f>'[4]Relatório Empregados II'!$DE158:$DE158</f>
        <v>0</v>
      </c>
      <c r="AM157" s="140">
        <f>'[4]Relatório Empregados II'!$DH158</f>
        <v>0</v>
      </c>
      <c r="AN157" s="157">
        <f>'[4]Relatório Empregados II'!$DJ158</f>
        <v>0</v>
      </c>
      <c r="AO157" s="140">
        <f>'[4]Relatório Empregados II'!$DL158</f>
        <v>0</v>
      </c>
      <c r="AP157" s="140">
        <f>'[4]Relatório Empregados II'!$DM$3:$DM158</f>
        <v>0</v>
      </c>
      <c r="AQ157" s="141"/>
      <c r="AR157" s="141"/>
      <c r="AS157" s="140">
        <f>'[4]Relatório Empregados II'!$DQ158:$DQ158</f>
        <v>0</v>
      </c>
      <c r="AT157" s="169">
        <f>'[4]Relatório Empregados II'!$DT158</f>
        <v>0</v>
      </c>
      <c r="AU157" s="167">
        <f>'[4]Relatório Empregados II'!$DV158</f>
        <v>0</v>
      </c>
      <c r="AV157" s="167">
        <f>'[4]Relatório Empregados II'!$DX158</f>
        <v>0</v>
      </c>
      <c r="AW157" s="156">
        <f>'[4]Relatório Empregados II'!$DZ158</f>
        <v>0</v>
      </c>
      <c r="AX157" s="156">
        <f>'[4]Relatório Empregados II'!$EB158</f>
        <v>0</v>
      </c>
      <c r="AY157" s="167">
        <f>'[4]Relatório Empregados II'!$ED158</f>
        <v>0</v>
      </c>
      <c r="AZ157" s="156">
        <f>'[4]Relatório Empregados II'!$EH158</f>
        <v>0</v>
      </c>
      <c r="BA157" s="156">
        <f>'[4]Relatório Empregados II'!$EJ158</f>
        <v>0</v>
      </c>
    </row>
    <row r="158" spans="1:53">
      <c r="A158" s="170">
        <f>IFERROR(('[4]Relatório Empregados II'!$A159:$B159),"")</f>
        <v>0</v>
      </c>
      <c r="B158" s="142">
        <f>'[4]Relatório Empregados II'!$D159:$D159</f>
        <v>0</v>
      </c>
      <c r="C158" s="158">
        <f>'[4]Relatório Empregados II'!$G159:$G159</f>
        <v>0</v>
      </c>
      <c r="D158" s="161">
        <f>'[4]Relatório Empregados II'!$J159</f>
        <v>0</v>
      </c>
      <c r="E158" s="143">
        <f>'[4]Relatório Empregados II'!$L159:L159</f>
        <v>0</v>
      </c>
      <c r="F158" s="144">
        <f>'[4]Relatório Empregados II'!$P159:$P159</f>
        <v>0</v>
      </c>
      <c r="G158" s="173" cm="1">
        <f t="array" ref="G158">'[4]Relatório Empregados II'!$T159:T159</f>
        <v>0</v>
      </c>
      <c r="H158" s="145">
        <f>'[4]Relatório Empregados II'!$W159</f>
        <v>0</v>
      </c>
      <c r="I158" s="146">
        <f>'[4]Relatório Empregados II'!$Y159:$Y159</f>
        <v>0</v>
      </c>
      <c r="J158" s="147">
        <f>'[4]Relatório Empregados II'!$AB159:$AB159</f>
        <v>0</v>
      </c>
      <c r="K158" s="162">
        <f>'[4]Relatório Empregados II'!$AE159:$AE159</f>
        <v>0</v>
      </c>
      <c r="L158" s="163" cm="1">
        <f t="array" ref="L158">'[4]Relatório Empregados II'!$AI159:$AI159</f>
        <v>0</v>
      </c>
      <c r="M158" s="149">
        <f>'[4]Relatório Empregados II'!$AL159:$AL159</f>
        <v>0</v>
      </c>
      <c r="N158" s="150">
        <f>'[4]Relatório Empregados II'!$AP159</f>
        <v>0</v>
      </c>
      <c r="O158" s="163">
        <f>'[4]Relatório Empregados II'!$AR159</f>
        <v>0</v>
      </c>
      <c r="P158" s="151">
        <f>'[4]Relatório Empregados II'!$AT159:$AT159</f>
        <v>0</v>
      </c>
      <c r="Q158" s="152">
        <f>'[4]Relatório Empregados II'!$AX159:$AX159</f>
        <v>0</v>
      </c>
      <c r="R158" s="153">
        <f>'[4]Relatório Empregados II'!$BA159:$BA159</f>
        <v>0</v>
      </c>
      <c r="S158" s="154">
        <f>'[4]Relatório Empregados II'!$BE159:$BE159</f>
        <v>0</v>
      </c>
      <c r="T158" s="154">
        <f>'[4]Relatório Empregados II'!$BH159:$BH159</f>
        <v>0</v>
      </c>
      <c r="U158" s="148">
        <f>'[4]Relatório Empregados II'!$BK159:$BK159</f>
        <v>0</v>
      </c>
      <c r="V158" s="165">
        <f>'[4]Relatório Empregados II'!$BN159</f>
        <v>0</v>
      </c>
      <c r="W158" s="204">
        <f>'[4]Relatório Empregados II'!$BP159</f>
        <v>0</v>
      </c>
      <c r="X158" s="140">
        <f>'[4]Relatório Empregados II'!$BR159:$BR159</f>
        <v>0</v>
      </c>
      <c r="Y158" s="157">
        <f>'[4]Relatório Empregados II'!$BU159</f>
        <v>0</v>
      </c>
      <c r="Z158" s="167">
        <f>'[4]Relatório Empregados II'!$BW159:$BW159</f>
        <v>0</v>
      </c>
      <c r="AA158" s="168">
        <f>'[4]Relatório Empregados II'!$CA159:$CA159</f>
        <v>0</v>
      </c>
      <c r="AB158" s="168">
        <f>'[4]Relatório Empregados II'!$CD159:$CD159</f>
        <v>0</v>
      </c>
      <c r="AC158" s="168">
        <f>'[4]Relatório Empregados II'!$CG159:$CG159</f>
        <v>0</v>
      </c>
      <c r="AD158" s="168">
        <f>'[4]Relatório Empregados II'!$CJ159</f>
        <v>0</v>
      </c>
      <c r="AE158" s="168">
        <f>'[4]Relatório Empregados II'!$CL159</f>
        <v>0</v>
      </c>
      <c r="AF158" s="168">
        <f>'[4]Relatório Empregados II'!$CN159:$CN159</f>
        <v>0</v>
      </c>
      <c r="AG158" s="168">
        <f>'[4]Relatório Empregados II'!$CQ159</f>
        <v>0</v>
      </c>
      <c r="AH158" s="140">
        <f>'[4]Relatório Empregados II'!$CS159:$CS159</f>
        <v>0</v>
      </c>
      <c r="AI158" s="157">
        <f>'[4]Relatório Empregados II'!$CV159:$CV159</f>
        <v>0</v>
      </c>
      <c r="AJ158" s="140">
        <f>'[4]Relatório Empregados II'!$CY159:$CY159</f>
        <v>0</v>
      </c>
      <c r="AK158" s="157">
        <f>'[4]Relatório Empregados II'!$DB159:$DB159</f>
        <v>0</v>
      </c>
      <c r="AL158" s="140">
        <f>'[4]Relatório Empregados II'!$DE159:$DE159</f>
        <v>0</v>
      </c>
      <c r="AM158" s="140">
        <f>'[4]Relatório Empregados II'!$DH159</f>
        <v>0</v>
      </c>
      <c r="AN158" s="157">
        <f>'[4]Relatório Empregados II'!$DJ159</f>
        <v>0</v>
      </c>
      <c r="AO158" s="140">
        <f>'[4]Relatório Empregados II'!$DL159</f>
        <v>0</v>
      </c>
      <c r="AP158" s="140">
        <f>'[4]Relatório Empregados II'!$DM$3:$DM159</f>
        <v>0</v>
      </c>
      <c r="AQ158" s="141"/>
      <c r="AR158" s="141"/>
      <c r="AS158" s="140">
        <f>'[4]Relatório Empregados II'!$DQ159:$DQ159</f>
        <v>0</v>
      </c>
      <c r="AT158" s="169">
        <f>'[4]Relatório Empregados II'!$DT159</f>
        <v>0</v>
      </c>
      <c r="AU158" s="167">
        <f>'[4]Relatório Empregados II'!$DV159</f>
        <v>0</v>
      </c>
      <c r="AV158" s="167">
        <f>'[4]Relatório Empregados II'!$DX159</f>
        <v>0</v>
      </c>
      <c r="AW158" s="156">
        <f>'[4]Relatório Empregados II'!$DZ159</f>
        <v>0</v>
      </c>
      <c r="AX158" s="156">
        <f>'[4]Relatório Empregados II'!$EB159</f>
        <v>0</v>
      </c>
      <c r="AY158" s="167">
        <f>'[4]Relatório Empregados II'!$ED159</f>
        <v>0</v>
      </c>
      <c r="AZ158" s="156">
        <f>'[4]Relatório Empregados II'!$EH159</f>
        <v>0</v>
      </c>
      <c r="BA158" s="156">
        <f>'[4]Relatório Empregados II'!$EJ159</f>
        <v>0</v>
      </c>
    </row>
    <row r="159" spans="1:53">
      <c r="A159" s="170">
        <f>IFERROR(('[4]Relatório Empregados II'!$A160:$B160),"")</f>
        <v>0</v>
      </c>
      <c r="B159" s="142">
        <f>'[4]Relatório Empregados II'!$D160:$D160</f>
        <v>0</v>
      </c>
      <c r="C159" s="158">
        <f>'[4]Relatório Empregados II'!$G160:$G160</f>
        <v>0</v>
      </c>
      <c r="D159" s="161">
        <f>'[4]Relatório Empregados II'!$J160</f>
        <v>0</v>
      </c>
      <c r="E159" s="143">
        <f>'[4]Relatório Empregados II'!$L160:L160</f>
        <v>0</v>
      </c>
      <c r="F159" s="144">
        <f>'[4]Relatório Empregados II'!$P160:$P160</f>
        <v>0</v>
      </c>
      <c r="G159" s="173" cm="1">
        <f t="array" ref="G159">'[4]Relatório Empregados II'!$T160:T160</f>
        <v>0</v>
      </c>
      <c r="H159" s="145">
        <f>'[4]Relatório Empregados II'!$W160</f>
        <v>0</v>
      </c>
      <c r="I159" s="146">
        <f>'[4]Relatório Empregados II'!$Y160:$Y160</f>
        <v>0</v>
      </c>
      <c r="J159" s="147">
        <f>'[4]Relatório Empregados II'!$AB160:$AB160</f>
        <v>0</v>
      </c>
      <c r="K159" s="162">
        <f>'[4]Relatório Empregados II'!$AE160:$AE160</f>
        <v>0</v>
      </c>
      <c r="L159" s="163" cm="1">
        <f t="array" ref="L159">'[4]Relatório Empregados II'!$AI160:$AI160</f>
        <v>0</v>
      </c>
      <c r="M159" s="149">
        <f>'[4]Relatório Empregados II'!$AL160:$AL160</f>
        <v>0</v>
      </c>
      <c r="N159" s="150">
        <f>'[4]Relatório Empregados II'!$AP160</f>
        <v>0</v>
      </c>
      <c r="O159" s="163">
        <f>'[4]Relatório Empregados II'!$AR160</f>
        <v>0</v>
      </c>
      <c r="P159" s="151">
        <f>'[4]Relatório Empregados II'!$AT160:$AT160</f>
        <v>0</v>
      </c>
      <c r="Q159" s="152">
        <f>'[4]Relatório Empregados II'!$AX160:$AX160</f>
        <v>0</v>
      </c>
      <c r="R159" s="153">
        <f>'[4]Relatório Empregados II'!$BA160:$BA160</f>
        <v>0</v>
      </c>
      <c r="S159" s="154">
        <f>'[4]Relatório Empregados II'!$BE160:$BE160</f>
        <v>0</v>
      </c>
      <c r="T159" s="154">
        <f>'[4]Relatório Empregados II'!$BH160:$BH160</f>
        <v>0</v>
      </c>
      <c r="U159" s="148">
        <f>'[4]Relatório Empregados II'!$BK160:$BK160</f>
        <v>0</v>
      </c>
      <c r="V159" s="165">
        <f>'[4]Relatório Empregados II'!$BN160</f>
        <v>0</v>
      </c>
      <c r="W159" s="204">
        <f>'[4]Relatório Empregados II'!$BP160</f>
        <v>0</v>
      </c>
      <c r="X159" s="140">
        <f>'[4]Relatório Empregados II'!$BR160:$BR160</f>
        <v>0</v>
      </c>
      <c r="Y159" s="157">
        <f>'[4]Relatório Empregados II'!$BU160</f>
        <v>0</v>
      </c>
      <c r="Z159" s="167">
        <f>'[4]Relatório Empregados II'!$BW160:$BW160</f>
        <v>0</v>
      </c>
      <c r="AA159" s="168">
        <f>'[4]Relatório Empregados II'!$CA160:$CA160</f>
        <v>0</v>
      </c>
      <c r="AB159" s="168">
        <f>'[4]Relatório Empregados II'!$CD160:$CD160</f>
        <v>0</v>
      </c>
      <c r="AC159" s="168">
        <f>'[4]Relatório Empregados II'!$CG160:$CG160</f>
        <v>0</v>
      </c>
      <c r="AD159" s="168">
        <f>'[4]Relatório Empregados II'!$CJ160</f>
        <v>0</v>
      </c>
      <c r="AE159" s="168">
        <f>'[4]Relatório Empregados II'!$CL160</f>
        <v>0</v>
      </c>
      <c r="AF159" s="168">
        <f>'[4]Relatório Empregados II'!$CN160:$CN160</f>
        <v>0</v>
      </c>
      <c r="AG159" s="168">
        <f>'[4]Relatório Empregados II'!$CQ160</f>
        <v>0</v>
      </c>
      <c r="AH159" s="140">
        <f>'[4]Relatório Empregados II'!$CS160:$CS160</f>
        <v>0</v>
      </c>
      <c r="AI159" s="157">
        <f>'[4]Relatório Empregados II'!$CV160:$CV160</f>
        <v>0</v>
      </c>
      <c r="AJ159" s="140">
        <f>'[4]Relatório Empregados II'!$CY160:$CY160</f>
        <v>0</v>
      </c>
      <c r="AK159" s="157">
        <f>'[4]Relatório Empregados II'!$DB160:$DB160</f>
        <v>0</v>
      </c>
      <c r="AL159" s="140">
        <f>'[4]Relatório Empregados II'!$DE160:$DE160</f>
        <v>0</v>
      </c>
      <c r="AM159" s="140">
        <f>'[4]Relatório Empregados II'!$DH160</f>
        <v>0</v>
      </c>
      <c r="AN159" s="157">
        <f>'[4]Relatório Empregados II'!$DJ160</f>
        <v>0</v>
      </c>
      <c r="AO159" s="140">
        <f>'[4]Relatório Empregados II'!$DL160</f>
        <v>0</v>
      </c>
      <c r="AP159" s="140">
        <f>'[4]Relatório Empregados II'!$DM$3:$DM160</f>
        <v>0</v>
      </c>
      <c r="AQ159" s="141"/>
      <c r="AR159" s="141"/>
      <c r="AS159" s="140">
        <f>'[4]Relatório Empregados II'!$DQ160:$DQ160</f>
        <v>0</v>
      </c>
      <c r="AT159" s="169">
        <f>'[4]Relatório Empregados II'!$DT160</f>
        <v>0</v>
      </c>
      <c r="AU159" s="167">
        <f>'[4]Relatório Empregados II'!$DV160</f>
        <v>0</v>
      </c>
      <c r="AV159" s="167">
        <f>'[4]Relatório Empregados II'!$DX160</f>
        <v>0</v>
      </c>
      <c r="AW159" s="156">
        <f>'[4]Relatório Empregados II'!$DZ160</f>
        <v>0</v>
      </c>
      <c r="AX159" s="156">
        <f>'[4]Relatório Empregados II'!$EB160</f>
        <v>0</v>
      </c>
      <c r="AY159" s="167">
        <f>'[4]Relatório Empregados II'!$ED160</f>
        <v>0</v>
      </c>
      <c r="AZ159" s="156">
        <f>'[4]Relatório Empregados II'!$EH160</f>
        <v>0</v>
      </c>
      <c r="BA159" s="156">
        <f>'[4]Relatório Empregados II'!$EJ160</f>
        <v>0</v>
      </c>
    </row>
    <row r="160" spans="1:53">
      <c r="A160" s="170">
        <f>IFERROR(('[4]Relatório Empregados II'!$A161:$B161),"")</f>
        <v>0</v>
      </c>
      <c r="B160" s="142">
        <f>'[4]Relatório Empregados II'!$D161:$D161</f>
        <v>0</v>
      </c>
      <c r="C160" s="158">
        <f>'[4]Relatório Empregados II'!$G161:$G161</f>
        <v>0</v>
      </c>
      <c r="D160" s="161">
        <f>'[4]Relatório Empregados II'!$J161</f>
        <v>0</v>
      </c>
      <c r="E160" s="143">
        <f>'[4]Relatório Empregados II'!$L161:L161</f>
        <v>0</v>
      </c>
      <c r="F160" s="144">
        <f>'[4]Relatório Empregados II'!$P161:$P161</f>
        <v>0</v>
      </c>
      <c r="G160" s="173" cm="1">
        <f t="array" ref="G160">'[4]Relatório Empregados II'!$T161:T161</f>
        <v>0</v>
      </c>
      <c r="H160" s="145">
        <f>'[4]Relatório Empregados II'!$W161</f>
        <v>0</v>
      </c>
      <c r="I160" s="146">
        <f>'[4]Relatório Empregados II'!$Y161:$Y161</f>
        <v>0</v>
      </c>
      <c r="J160" s="147">
        <f>'[4]Relatório Empregados II'!$AB161:$AB161</f>
        <v>0</v>
      </c>
      <c r="K160" s="162">
        <f>'[4]Relatório Empregados II'!$AE161:$AE161</f>
        <v>0</v>
      </c>
      <c r="L160" s="163" cm="1">
        <f t="array" ref="L160">'[4]Relatório Empregados II'!$AI161:$AI161</f>
        <v>0</v>
      </c>
      <c r="M160" s="149">
        <f>'[4]Relatório Empregados II'!$AL161:$AL161</f>
        <v>0</v>
      </c>
      <c r="N160" s="150">
        <f>'[4]Relatório Empregados II'!$AP161</f>
        <v>0</v>
      </c>
      <c r="O160" s="163">
        <f>'[4]Relatório Empregados II'!$AR161</f>
        <v>0</v>
      </c>
      <c r="P160" s="151">
        <f>'[4]Relatório Empregados II'!$AT161:$AT161</f>
        <v>0</v>
      </c>
      <c r="Q160" s="152">
        <f>'[4]Relatório Empregados II'!$AX161:$AX161</f>
        <v>0</v>
      </c>
      <c r="R160" s="153">
        <f>'[4]Relatório Empregados II'!$BA161:$BA161</f>
        <v>0</v>
      </c>
      <c r="S160" s="154">
        <f>'[4]Relatório Empregados II'!$BE161:$BE161</f>
        <v>0</v>
      </c>
      <c r="T160" s="154">
        <f>'[4]Relatório Empregados II'!$BH161:$BH161</f>
        <v>0</v>
      </c>
      <c r="U160" s="148">
        <f>'[4]Relatório Empregados II'!$BK161:$BK161</f>
        <v>0</v>
      </c>
      <c r="V160" s="165">
        <f>'[4]Relatório Empregados II'!$BN161</f>
        <v>0</v>
      </c>
      <c r="W160" s="204">
        <f>'[4]Relatório Empregados II'!$BP161</f>
        <v>0</v>
      </c>
      <c r="X160" s="140">
        <f>'[4]Relatório Empregados II'!$BR161:$BR161</f>
        <v>0</v>
      </c>
      <c r="Y160" s="157">
        <f>'[4]Relatório Empregados II'!$BU161</f>
        <v>0</v>
      </c>
      <c r="Z160" s="167">
        <f>'[4]Relatório Empregados II'!$BW161:$BW161</f>
        <v>0</v>
      </c>
      <c r="AA160" s="168">
        <f>'[4]Relatório Empregados II'!$CA161:$CA161</f>
        <v>0</v>
      </c>
      <c r="AB160" s="168">
        <f>'[4]Relatório Empregados II'!$CD161:$CD161</f>
        <v>0</v>
      </c>
      <c r="AC160" s="168">
        <f>'[4]Relatório Empregados II'!$CG161:$CG161</f>
        <v>0</v>
      </c>
      <c r="AD160" s="168">
        <f>'[4]Relatório Empregados II'!$CJ161</f>
        <v>0</v>
      </c>
      <c r="AE160" s="168">
        <f>'[4]Relatório Empregados II'!$CL161</f>
        <v>0</v>
      </c>
      <c r="AF160" s="168">
        <f>'[4]Relatório Empregados II'!$CN161:$CN161</f>
        <v>0</v>
      </c>
      <c r="AG160" s="168">
        <f>'[4]Relatório Empregados II'!$CQ161</f>
        <v>0</v>
      </c>
      <c r="AH160" s="140">
        <f>'[4]Relatório Empregados II'!$CS161:$CS161</f>
        <v>0</v>
      </c>
      <c r="AI160" s="157">
        <f>'[4]Relatório Empregados II'!$CV161:$CV161</f>
        <v>0</v>
      </c>
      <c r="AJ160" s="140">
        <f>'[4]Relatório Empregados II'!$CY161:$CY161</f>
        <v>0</v>
      </c>
      <c r="AK160" s="157">
        <f>'[4]Relatório Empregados II'!$DB161:$DB161</f>
        <v>0</v>
      </c>
      <c r="AL160" s="140">
        <f>'[4]Relatório Empregados II'!$DE161:$DE161</f>
        <v>0</v>
      </c>
      <c r="AM160" s="140">
        <f>'[4]Relatório Empregados II'!$DH161</f>
        <v>0</v>
      </c>
      <c r="AN160" s="157">
        <f>'[4]Relatório Empregados II'!$DJ161</f>
        <v>0</v>
      </c>
      <c r="AO160" s="140">
        <f>'[4]Relatório Empregados II'!$DL161</f>
        <v>0</v>
      </c>
      <c r="AP160" s="140">
        <f>'[4]Relatório Empregados II'!$DM$3:$DM161</f>
        <v>0</v>
      </c>
      <c r="AQ160" s="141"/>
      <c r="AR160" s="141"/>
      <c r="AS160" s="140">
        <f>'[4]Relatório Empregados II'!$DQ161:$DQ161</f>
        <v>0</v>
      </c>
      <c r="AT160" s="169">
        <f>'[4]Relatório Empregados II'!$DT161</f>
        <v>0</v>
      </c>
      <c r="AU160" s="167">
        <f>'[4]Relatório Empregados II'!$DV161</f>
        <v>0</v>
      </c>
      <c r="AV160" s="167">
        <f>'[4]Relatório Empregados II'!$DX161</f>
        <v>0</v>
      </c>
      <c r="AW160" s="156">
        <f>'[4]Relatório Empregados II'!$DZ161</f>
        <v>0</v>
      </c>
      <c r="AX160" s="156">
        <f>'[4]Relatório Empregados II'!$EB161</f>
        <v>0</v>
      </c>
      <c r="AY160" s="167">
        <f>'[4]Relatório Empregados II'!$ED161</f>
        <v>0</v>
      </c>
      <c r="AZ160" s="156">
        <f>'[4]Relatório Empregados II'!$EH161</f>
        <v>0</v>
      </c>
      <c r="BA160" s="156">
        <f>'[4]Relatório Empregados II'!$EJ161</f>
        <v>0</v>
      </c>
    </row>
    <row r="161" spans="1:53">
      <c r="A161" s="170">
        <f>IFERROR(('[4]Relatório Empregados II'!$A162:$B162),"")</f>
        <v>0</v>
      </c>
      <c r="B161" s="142">
        <f>'[4]Relatório Empregados II'!$D162:$D162</f>
        <v>0</v>
      </c>
      <c r="C161" s="158">
        <f>'[4]Relatório Empregados II'!$G162:$G162</f>
        <v>0</v>
      </c>
      <c r="D161" s="161">
        <f>'[4]Relatório Empregados II'!$J162</f>
        <v>0</v>
      </c>
      <c r="E161" s="143">
        <f>'[4]Relatório Empregados II'!$L162:L162</f>
        <v>0</v>
      </c>
      <c r="F161" s="144">
        <f>'[4]Relatório Empregados II'!$P162:$P162</f>
        <v>0</v>
      </c>
      <c r="G161" s="173" cm="1">
        <f t="array" ref="G161">'[4]Relatório Empregados II'!$T162:T162</f>
        <v>0</v>
      </c>
      <c r="H161" s="145">
        <f>'[4]Relatório Empregados II'!$W162</f>
        <v>0</v>
      </c>
      <c r="I161" s="146">
        <f>'[4]Relatório Empregados II'!$Y162:$Y162</f>
        <v>0</v>
      </c>
      <c r="J161" s="147">
        <f>'[4]Relatório Empregados II'!$AB162:$AB162</f>
        <v>0</v>
      </c>
      <c r="K161" s="162">
        <f>'[4]Relatório Empregados II'!$AE162:$AE162</f>
        <v>0</v>
      </c>
      <c r="L161" s="163" cm="1">
        <f t="array" ref="L161">'[4]Relatório Empregados II'!$AI162:$AI162</f>
        <v>0</v>
      </c>
      <c r="M161" s="149">
        <f>'[4]Relatório Empregados II'!$AL162:$AL162</f>
        <v>0</v>
      </c>
      <c r="N161" s="150">
        <f>'[4]Relatório Empregados II'!$AP162</f>
        <v>0</v>
      </c>
      <c r="O161" s="163">
        <f>'[4]Relatório Empregados II'!$AR162</f>
        <v>0</v>
      </c>
      <c r="P161" s="151">
        <f>'[4]Relatório Empregados II'!$AT162:$AT162</f>
        <v>0</v>
      </c>
      <c r="Q161" s="152">
        <f>'[4]Relatório Empregados II'!$AX162:$AX162</f>
        <v>0</v>
      </c>
      <c r="R161" s="153">
        <f>'[4]Relatório Empregados II'!$BA162:$BA162</f>
        <v>0</v>
      </c>
      <c r="S161" s="154">
        <f>'[4]Relatório Empregados II'!$BE162:$BE162</f>
        <v>0</v>
      </c>
      <c r="T161" s="154">
        <f>'[4]Relatório Empregados II'!$BH162:$BH162</f>
        <v>0</v>
      </c>
      <c r="U161" s="148">
        <f>'[4]Relatório Empregados II'!$BK162:$BK162</f>
        <v>0</v>
      </c>
      <c r="V161" s="165">
        <f>'[4]Relatório Empregados II'!$BN162</f>
        <v>0</v>
      </c>
      <c r="W161" s="204">
        <f>'[4]Relatório Empregados II'!$BP162</f>
        <v>0</v>
      </c>
      <c r="X161" s="140">
        <f>'[4]Relatório Empregados II'!$BR162:$BR162</f>
        <v>0</v>
      </c>
      <c r="Y161" s="157">
        <f>'[4]Relatório Empregados II'!$BU162</f>
        <v>0</v>
      </c>
      <c r="Z161" s="167">
        <f>'[4]Relatório Empregados II'!$BW162:$BW162</f>
        <v>0</v>
      </c>
      <c r="AA161" s="168">
        <f>'[4]Relatório Empregados II'!$CA162:$CA162</f>
        <v>0</v>
      </c>
      <c r="AB161" s="168">
        <f>'[4]Relatório Empregados II'!$CD162:$CD162</f>
        <v>0</v>
      </c>
      <c r="AC161" s="168">
        <f>'[4]Relatório Empregados II'!$CG162:$CG162</f>
        <v>0</v>
      </c>
      <c r="AD161" s="168">
        <f>'[4]Relatório Empregados II'!$CJ162</f>
        <v>0</v>
      </c>
      <c r="AE161" s="168">
        <f>'[4]Relatório Empregados II'!$CL162</f>
        <v>0</v>
      </c>
      <c r="AF161" s="168">
        <f>'[4]Relatório Empregados II'!$CN162:$CN162</f>
        <v>0</v>
      </c>
      <c r="AG161" s="168">
        <f>'[4]Relatório Empregados II'!$CQ162</f>
        <v>0</v>
      </c>
      <c r="AH161" s="140">
        <f>'[4]Relatório Empregados II'!$CS162:$CS162</f>
        <v>0</v>
      </c>
      <c r="AI161" s="157">
        <f>'[4]Relatório Empregados II'!$CV162:$CV162</f>
        <v>0</v>
      </c>
      <c r="AJ161" s="140">
        <f>'[4]Relatório Empregados II'!$CY162:$CY162</f>
        <v>0</v>
      </c>
      <c r="AK161" s="157">
        <f>'[4]Relatório Empregados II'!$DB162:$DB162</f>
        <v>0</v>
      </c>
      <c r="AL161" s="140">
        <f>'[4]Relatório Empregados II'!$DE162:$DE162</f>
        <v>0</v>
      </c>
      <c r="AM161" s="140">
        <f>'[4]Relatório Empregados II'!$DH162</f>
        <v>0</v>
      </c>
      <c r="AN161" s="157">
        <f>'[4]Relatório Empregados II'!$DJ162</f>
        <v>0</v>
      </c>
      <c r="AO161" s="140">
        <f>'[4]Relatório Empregados II'!$DL162</f>
        <v>0</v>
      </c>
      <c r="AP161" s="140">
        <f>'[4]Relatório Empregados II'!$DM$3:$DM162</f>
        <v>0</v>
      </c>
      <c r="AQ161" s="141"/>
      <c r="AR161" s="141"/>
      <c r="AS161" s="140">
        <f>'[4]Relatório Empregados II'!$DQ162:$DQ162</f>
        <v>0</v>
      </c>
      <c r="AT161" s="169">
        <f>'[4]Relatório Empregados II'!$DT162</f>
        <v>0</v>
      </c>
      <c r="AU161" s="167">
        <f>'[4]Relatório Empregados II'!$DV162</f>
        <v>0</v>
      </c>
      <c r="AV161" s="167">
        <f>'[4]Relatório Empregados II'!$DX162</f>
        <v>0</v>
      </c>
      <c r="AW161" s="156">
        <f>'[4]Relatório Empregados II'!$DZ162</f>
        <v>0</v>
      </c>
      <c r="AX161" s="156">
        <f>'[4]Relatório Empregados II'!$EB162</f>
        <v>0</v>
      </c>
      <c r="AY161" s="167">
        <f>'[4]Relatório Empregados II'!$ED162</f>
        <v>0</v>
      </c>
      <c r="AZ161" s="156">
        <f>'[4]Relatório Empregados II'!$EH162</f>
        <v>0</v>
      </c>
      <c r="BA161" s="156">
        <f>'[4]Relatório Empregados II'!$EJ162</f>
        <v>0</v>
      </c>
    </row>
    <row r="162" spans="1:53">
      <c r="A162" s="170">
        <f>IFERROR(('[4]Relatório Empregados II'!$A163:$B163),"")</f>
        <v>0</v>
      </c>
      <c r="B162" s="142">
        <f>'[4]Relatório Empregados II'!$D163:$D163</f>
        <v>0</v>
      </c>
      <c r="C162" s="158">
        <f>'[4]Relatório Empregados II'!$G163:$G163</f>
        <v>0</v>
      </c>
      <c r="D162" s="161">
        <f>'[4]Relatório Empregados II'!$J163</f>
        <v>0</v>
      </c>
      <c r="E162" s="143">
        <f>'[4]Relatório Empregados II'!$L163:L163</f>
        <v>0</v>
      </c>
      <c r="F162" s="144">
        <f>'[4]Relatório Empregados II'!$P163:$P163</f>
        <v>0</v>
      </c>
      <c r="G162" s="173" cm="1">
        <f t="array" ref="G162">'[4]Relatório Empregados II'!$T163:T163</f>
        <v>0</v>
      </c>
      <c r="H162" s="145">
        <f>'[4]Relatório Empregados II'!$W163</f>
        <v>0</v>
      </c>
      <c r="I162" s="146">
        <f>'[4]Relatório Empregados II'!$Y163:$Y163</f>
        <v>0</v>
      </c>
      <c r="J162" s="147">
        <f>'[4]Relatório Empregados II'!$AB163:$AB163</f>
        <v>0</v>
      </c>
      <c r="K162" s="162">
        <f>'[4]Relatório Empregados II'!$AE163:$AE163</f>
        <v>0</v>
      </c>
      <c r="L162" s="163" cm="1">
        <f t="array" ref="L162">'[4]Relatório Empregados II'!$AI163:$AI163</f>
        <v>0</v>
      </c>
      <c r="M162" s="149">
        <f>'[4]Relatório Empregados II'!$AL163:$AL163</f>
        <v>0</v>
      </c>
      <c r="N162" s="150">
        <f>'[4]Relatório Empregados II'!$AP163</f>
        <v>0</v>
      </c>
      <c r="O162" s="163">
        <f>'[4]Relatório Empregados II'!$AR163</f>
        <v>0</v>
      </c>
      <c r="P162" s="151">
        <f>'[4]Relatório Empregados II'!$AT163:$AT163</f>
        <v>0</v>
      </c>
      <c r="Q162" s="152">
        <f>'[4]Relatório Empregados II'!$AX163:$AX163</f>
        <v>0</v>
      </c>
      <c r="R162" s="153">
        <f>'[4]Relatório Empregados II'!$BA163:$BA163</f>
        <v>0</v>
      </c>
      <c r="S162" s="154">
        <f>'[4]Relatório Empregados II'!$BE163:$BE163</f>
        <v>0</v>
      </c>
      <c r="T162" s="154">
        <f>'[4]Relatório Empregados II'!$BH163:$BH163</f>
        <v>0</v>
      </c>
      <c r="U162" s="148">
        <f>'[4]Relatório Empregados II'!$BK163:$BK163</f>
        <v>0</v>
      </c>
      <c r="V162" s="165">
        <f>'[4]Relatório Empregados II'!$BN163</f>
        <v>0</v>
      </c>
      <c r="W162" s="204">
        <f>'[4]Relatório Empregados II'!$BP163</f>
        <v>0</v>
      </c>
      <c r="X162" s="140">
        <f>'[4]Relatório Empregados II'!$BR163:$BR163</f>
        <v>0</v>
      </c>
      <c r="Y162" s="157">
        <f>'[4]Relatório Empregados II'!$BU163</f>
        <v>0</v>
      </c>
      <c r="Z162" s="167">
        <f>'[4]Relatório Empregados II'!$BW163:$BW163</f>
        <v>0</v>
      </c>
      <c r="AA162" s="168">
        <f>'[4]Relatório Empregados II'!$CA163:$CA163</f>
        <v>0</v>
      </c>
      <c r="AB162" s="168">
        <f>'[4]Relatório Empregados II'!$CD163:$CD163</f>
        <v>0</v>
      </c>
      <c r="AC162" s="168">
        <f>'[4]Relatório Empregados II'!$CG163:$CG163</f>
        <v>0</v>
      </c>
      <c r="AD162" s="168">
        <f>'[4]Relatório Empregados II'!$CJ163</f>
        <v>0</v>
      </c>
      <c r="AE162" s="168">
        <f>'[4]Relatório Empregados II'!$CL163</f>
        <v>0</v>
      </c>
      <c r="AF162" s="168">
        <f>'[4]Relatório Empregados II'!$CN163:$CN163</f>
        <v>0</v>
      </c>
      <c r="AG162" s="168">
        <f>'[4]Relatório Empregados II'!$CQ163</f>
        <v>0</v>
      </c>
      <c r="AH162" s="140">
        <f>'[4]Relatório Empregados II'!$CS163:$CS163</f>
        <v>0</v>
      </c>
      <c r="AI162" s="157">
        <f>'[4]Relatório Empregados II'!$CV163:$CV163</f>
        <v>0</v>
      </c>
      <c r="AJ162" s="140">
        <f>'[4]Relatório Empregados II'!$CY163:$CY163</f>
        <v>0</v>
      </c>
      <c r="AK162" s="157">
        <f>'[4]Relatório Empregados II'!$DB163:$DB163</f>
        <v>0</v>
      </c>
      <c r="AL162" s="140">
        <f>'[4]Relatório Empregados II'!$DE163:$DE163</f>
        <v>0</v>
      </c>
      <c r="AM162" s="140">
        <f>'[4]Relatório Empregados II'!$DH163</f>
        <v>0</v>
      </c>
      <c r="AN162" s="157">
        <f>'[4]Relatório Empregados II'!$DJ163</f>
        <v>0</v>
      </c>
      <c r="AO162" s="140">
        <f>'[4]Relatório Empregados II'!$DL163</f>
        <v>0</v>
      </c>
      <c r="AP162" s="140">
        <f>'[4]Relatório Empregados II'!$DM$3:$DM163</f>
        <v>0</v>
      </c>
      <c r="AQ162" s="141"/>
      <c r="AR162" s="141"/>
      <c r="AS162" s="140">
        <f>'[4]Relatório Empregados II'!$DQ163:$DQ163</f>
        <v>0</v>
      </c>
      <c r="AT162" s="169">
        <f>'[4]Relatório Empregados II'!$DT163</f>
        <v>0</v>
      </c>
      <c r="AU162" s="167">
        <f>'[4]Relatório Empregados II'!$DV163</f>
        <v>0</v>
      </c>
      <c r="AV162" s="167">
        <f>'[4]Relatório Empregados II'!$DX163</f>
        <v>0</v>
      </c>
      <c r="AW162" s="156">
        <f>'[4]Relatório Empregados II'!$DZ163</f>
        <v>0</v>
      </c>
      <c r="AX162" s="156">
        <f>'[4]Relatório Empregados II'!$EB163</f>
        <v>0</v>
      </c>
      <c r="AY162" s="167">
        <f>'[4]Relatório Empregados II'!$ED163</f>
        <v>0</v>
      </c>
      <c r="AZ162" s="156">
        <f>'[4]Relatório Empregados II'!$EH163</f>
        <v>0</v>
      </c>
      <c r="BA162" s="156">
        <f>'[4]Relatório Empregados II'!$EJ163</f>
        <v>0</v>
      </c>
    </row>
    <row r="163" spans="1:53">
      <c r="A163" s="170">
        <f>IFERROR(('[4]Relatório Empregados II'!$A164:$B164),"")</f>
        <v>0</v>
      </c>
      <c r="B163" s="142">
        <f>'[4]Relatório Empregados II'!$D164:$D164</f>
        <v>0</v>
      </c>
      <c r="C163" s="158">
        <f>'[4]Relatório Empregados II'!$G164:$G164</f>
        <v>0</v>
      </c>
      <c r="D163" s="161">
        <f>'[4]Relatório Empregados II'!$J164</f>
        <v>0</v>
      </c>
      <c r="E163" s="143">
        <f>'[4]Relatório Empregados II'!$L164:L164</f>
        <v>0</v>
      </c>
      <c r="F163" s="144">
        <f>'[4]Relatório Empregados II'!$P164:$P164</f>
        <v>0</v>
      </c>
      <c r="G163" s="173" cm="1">
        <f t="array" ref="G163">'[4]Relatório Empregados II'!$T164:T164</f>
        <v>0</v>
      </c>
      <c r="H163" s="145">
        <f>'[4]Relatório Empregados II'!$W164</f>
        <v>0</v>
      </c>
      <c r="I163" s="146">
        <f>'[4]Relatório Empregados II'!$Y164:$Y164</f>
        <v>0</v>
      </c>
      <c r="J163" s="147">
        <f>'[4]Relatório Empregados II'!$AB164:$AB164</f>
        <v>0</v>
      </c>
      <c r="K163" s="162">
        <f>'[4]Relatório Empregados II'!$AE164:$AE164</f>
        <v>0</v>
      </c>
      <c r="L163" s="163" cm="1">
        <f t="array" ref="L163">'[4]Relatório Empregados II'!$AI164:$AI164</f>
        <v>0</v>
      </c>
      <c r="M163" s="149">
        <f>'[4]Relatório Empregados II'!$AL164:$AL164</f>
        <v>0</v>
      </c>
      <c r="N163" s="150">
        <f>'[4]Relatório Empregados II'!$AP164</f>
        <v>0</v>
      </c>
      <c r="O163" s="163">
        <f>'[4]Relatório Empregados II'!$AR164</f>
        <v>0</v>
      </c>
      <c r="P163" s="151">
        <f>'[4]Relatório Empregados II'!$AT164:$AT164</f>
        <v>0</v>
      </c>
      <c r="Q163" s="152">
        <f>'[4]Relatório Empregados II'!$AX164:$AX164</f>
        <v>0</v>
      </c>
      <c r="R163" s="153">
        <f>'[4]Relatório Empregados II'!$BA164:$BA164</f>
        <v>0</v>
      </c>
      <c r="S163" s="154">
        <f>'[4]Relatório Empregados II'!$BE164:$BE164</f>
        <v>0</v>
      </c>
      <c r="T163" s="154">
        <f>'[4]Relatório Empregados II'!$BH164:$BH164</f>
        <v>0</v>
      </c>
      <c r="U163" s="148">
        <f>'[4]Relatório Empregados II'!$BK164:$BK164</f>
        <v>0</v>
      </c>
      <c r="V163" s="165">
        <f>'[4]Relatório Empregados II'!$BN164</f>
        <v>0</v>
      </c>
      <c r="W163" s="204">
        <f>'[4]Relatório Empregados II'!$BP164</f>
        <v>0</v>
      </c>
      <c r="X163" s="140">
        <f>'[4]Relatório Empregados II'!$BR164:$BR164</f>
        <v>0</v>
      </c>
      <c r="Y163" s="157">
        <f>'[4]Relatório Empregados II'!$BU164</f>
        <v>0</v>
      </c>
      <c r="Z163" s="167">
        <f>'[4]Relatório Empregados II'!$BW164:$BW164</f>
        <v>0</v>
      </c>
      <c r="AA163" s="168">
        <f>'[4]Relatório Empregados II'!$CA164:$CA164</f>
        <v>0</v>
      </c>
      <c r="AB163" s="168">
        <f>'[4]Relatório Empregados II'!$CD164:$CD164</f>
        <v>0</v>
      </c>
      <c r="AC163" s="168">
        <f>'[4]Relatório Empregados II'!$CG164:$CG164</f>
        <v>0</v>
      </c>
      <c r="AD163" s="168">
        <f>'[4]Relatório Empregados II'!$CJ164</f>
        <v>0</v>
      </c>
      <c r="AE163" s="168">
        <f>'[4]Relatório Empregados II'!$CL164</f>
        <v>0</v>
      </c>
      <c r="AF163" s="168">
        <f>'[4]Relatório Empregados II'!$CN164:$CN164</f>
        <v>0</v>
      </c>
      <c r="AG163" s="168">
        <f>'[4]Relatório Empregados II'!$CQ164</f>
        <v>0</v>
      </c>
      <c r="AH163" s="140">
        <f>'[4]Relatório Empregados II'!$CS164:$CS164</f>
        <v>0</v>
      </c>
      <c r="AI163" s="157">
        <f>'[4]Relatório Empregados II'!$CV164:$CV164</f>
        <v>0</v>
      </c>
      <c r="AJ163" s="140">
        <f>'[4]Relatório Empregados II'!$CY164:$CY164</f>
        <v>0</v>
      </c>
      <c r="AK163" s="157">
        <f>'[4]Relatório Empregados II'!$DB164:$DB164</f>
        <v>0</v>
      </c>
      <c r="AL163" s="140">
        <f>'[4]Relatório Empregados II'!$DE164:$DE164</f>
        <v>0</v>
      </c>
      <c r="AM163" s="140">
        <f>'[4]Relatório Empregados II'!$DH164</f>
        <v>0</v>
      </c>
      <c r="AN163" s="157">
        <f>'[4]Relatório Empregados II'!$DJ164</f>
        <v>0</v>
      </c>
      <c r="AO163" s="140">
        <f>'[4]Relatório Empregados II'!$DL164</f>
        <v>0</v>
      </c>
      <c r="AP163" s="140">
        <f>'[4]Relatório Empregados II'!$DM$3:$DM164</f>
        <v>0</v>
      </c>
      <c r="AQ163" s="141"/>
      <c r="AR163" s="141"/>
      <c r="AS163" s="140">
        <f>'[4]Relatório Empregados II'!$DQ164:$DQ164</f>
        <v>0</v>
      </c>
      <c r="AT163" s="169">
        <f>'[4]Relatório Empregados II'!$DT164</f>
        <v>0</v>
      </c>
      <c r="AU163" s="167">
        <f>'[4]Relatório Empregados II'!$DV164</f>
        <v>0</v>
      </c>
      <c r="AV163" s="167">
        <f>'[4]Relatório Empregados II'!$DX164</f>
        <v>0</v>
      </c>
      <c r="AW163" s="156">
        <f>'[4]Relatório Empregados II'!$DZ164</f>
        <v>0</v>
      </c>
      <c r="AX163" s="156">
        <f>'[4]Relatório Empregados II'!$EB164</f>
        <v>0</v>
      </c>
      <c r="AY163" s="167">
        <f>'[4]Relatório Empregados II'!$ED164</f>
        <v>0</v>
      </c>
      <c r="AZ163" s="156">
        <f>'[4]Relatório Empregados II'!$EH164</f>
        <v>0</v>
      </c>
      <c r="BA163" s="156">
        <f>'[4]Relatório Empregados II'!$EJ164</f>
        <v>0</v>
      </c>
    </row>
    <row r="164" spans="1:53">
      <c r="A164" s="170">
        <f>IFERROR(('[4]Relatório Empregados II'!$A165:$B165),"")</f>
        <v>0</v>
      </c>
      <c r="B164" s="142">
        <f>'[4]Relatório Empregados II'!$D165:$D165</f>
        <v>0</v>
      </c>
      <c r="C164" s="158">
        <f>'[4]Relatório Empregados II'!$G165:$G165</f>
        <v>0</v>
      </c>
      <c r="D164" s="161">
        <f>'[4]Relatório Empregados II'!$J165</f>
        <v>0</v>
      </c>
      <c r="E164" s="143">
        <f>'[4]Relatório Empregados II'!$L165:L165</f>
        <v>0</v>
      </c>
      <c r="F164" s="144">
        <f>'[4]Relatório Empregados II'!$P165:$P165</f>
        <v>0</v>
      </c>
      <c r="G164" s="173" cm="1">
        <f t="array" ref="G164">'[4]Relatório Empregados II'!$T165:T165</f>
        <v>0</v>
      </c>
      <c r="H164" s="145">
        <f>'[4]Relatório Empregados II'!$W165</f>
        <v>0</v>
      </c>
      <c r="I164" s="146">
        <f>'[4]Relatório Empregados II'!$Y165:$Y165</f>
        <v>0</v>
      </c>
      <c r="J164" s="147">
        <f>'[4]Relatório Empregados II'!$AB165:$AB165</f>
        <v>0</v>
      </c>
      <c r="K164" s="162">
        <f>'[4]Relatório Empregados II'!$AE165:$AE165</f>
        <v>0</v>
      </c>
      <c r="L164" s="163" cm="1">
        <f t="array" ref="L164">'[4]Relatório Empregados II'!$AI165:$AI165</f>
        <v>0</v>
      </c>
      <c r="M164" s="149">
        <f>'[4]Relatório Empregados II'!$AL165:$AL165</f>
        <v>0</v>
      </c>
      <c r="N164" s="150">
        <f>'[4]Relatório Empregados II'!$AP165</f>
        <v>0</v>
      </c>
      <c r="O164" s="163">
        <f>'[4]Relatório Empregados II'!$AR165</f>
        <v>0</v>
      </c>
      <c r="P164" s="151">
        <f>'[4]Relatório Empregados II'!$AT165:$AT165</f>
        <v>0</v>
      </c>
      <c r="Q164" s="152">
        <f>'[4]Relatório Empregados II'!$AX165:$AX165</f>
        <v>0</v>
      </c>
      <c r="R164" s="153">
        <f>'[4]Relatório Empregados II'!$BA165:$BA165</f>
        <v>0</v>
      </c>
      <c r="S164" s="154">
        <f>'[4]Relatório Empregados II'!$BE165:$BE165</f>
        <v>0</v>
      </c>
      <c r="T164" s="154">
        <f>'[4]Relatório Empregados II'!$BH165:$BH165</f>
        <v>0</v>
      </c>
      <c r="U164" s="148">
        <f>'[4]Relatório Empregados II'!$BK165:$BK165</f>
        <v>0</v>
      </c>
      <c r="V164" s="165">
        <f>'[4]Relatório Empregados II'!$BN165</f>
        <v>0</v>
      </c>
      <c r="W164" s="204">
        <f>'[4]Relatório Empregados II'!$BP165</f>
        <v>0</v>
      </c>
      <c r="X164" s="140">
        <f>'[4]Relatório Empregados II'!$BR165:$BR165</f>
        <v>0</v>
      </c>
      <c r="Y164" s="157">
        <f>'[4]Relatório Empregados II'!$BU165</f>
        <v>0</v>
      </c>
      <c r="Z164" s="167">
        <f>'[4]Relatório Empregados II'!$BW165:$BW165</f>
        <v>0</v>
      </c>
      <c r="AA164" s="168">
        <f>'[4]Relatório Empregados II'!$CA165:$CA165</f>
        <v>0</v>
      </c>
      <c r="AB164" s="168">
        <f>'[4]Relatório Empregados II'!$CD165:$CD165</f>
        <v>0</v>
      </c>
      <c r="AC164" s="168">
        <f>'[4]Relatório Empregados II'!$CG165:$CG165</f>
        <v>0</v>
      </c>
      <c r="AD164" s="168">
        <f>'[4]Relatório Empregados II'!$CJ165</f>
        <v>0</v>
      </c>
      <c r="AE164" s="168">
        <f>'[4]Relatório Empregados II'!$CL165</f>
        <v>0</v>
      </c>
      <c r="AF164" s="168">
        <f>'[4]Relatório Empregados II'!$CN165:$CN165</f>
        <v>0</v>
      </c>
      <c r="AG164" s="168">
        <f>'[4]Relatório Empregados II'!$CQ165</f>
        <v>0</v>
      </c>
      <c r="AH164" s="140">
        <f>'[4]Relatório Empregados II'!$CS165:$CS165</f>
        <v>0</v>
      </c>
      <c r="AI164" s="157">
        <f>'[4]Relatório Empregados II'!$CV165:$CV165</f>
        <v>0</v>
      </c>
      <c r="AJ164" s="140">
        <f>'[4]Relatório Empregados II'!$CY165:$CY165</f>
        <v>0</v>
      </c>
      <c r="AK164" s="157">
        <f>'[4]Relatório Empregados II'!$DB165:$DB165</f>
        <v>0</v>
      </c>
      <c r="AL164" s="140">
        <f>'[4]Relatório Empregados II'!$DE165:$DE165</f>
        <v>0</v>
      </c>
      <c r="AM164" s="140">
        <f>'[4]Relatório Empregados II'!$DH165</f>
        <v>0</v>
      </c>
      <c r="AN164" s="157">
        <f>'[4]Relatório Empregados II'!$DJ165</f>
        <v>0</v>
      </c>
      <c r="AO164" s="140">
        <f>'[4]Relatório Empregados II'!$DL165</f>
        <v>0</v>
      </c>
      <c r="AP164" s="140">
        <f>'[4]Relatório Empregados II'!$DM$3:$DM165</f>
        <v>0</v>
      </c>
      <c r="AQ164" s="141"/>
      <c r="AR164" s="141"/>
      <c r="AS164" s="140">
        <f>'[4]Relatório Empregados II'!$DQ165:$DQ165</f>
        <v>0</v>
      </c>
      <c r="AT164" s="169">
        <f>'[4]Relatório Empregados II'!$DT165</f>
        <v>0</v>
      </c>
      <c r="AU164" s="167">
        <f>'[4]Relatório Empregados II'!$DV165</f>
        <v>0</v>
      </c>
      <c r="AV164" s="167">
        <f>'[4]Relatório Empregados II'!$DX165</f>
        <v>0</v>
      </c>
      <c r="AW164" s="156">
        <f>'[4]Relatório Empregados II'!$DZ165</f>
        <v>0</v>
      </c>
      <c r="AX164" s="156">
        <f>'[4]Relatório Empregados II'!$EB165</f>
        <v>0</v>
      </c>
      <c r="AY164" s="167">
        <f>'[4]Relatório Empregados II'!$ED165</f>
        <v>0</v>
      </c>
      <c r="AZ164" s="156">
        <f>'[4]Relatório Empregados II'!$EH165</f>
        <v>0</v>
      </c>
      <c r="BA164" s="156">
        <f>'[4]Relatório Empregados II'!$EJ165</f>
        <v>0</v>
      </c>
    </row>
    <row r="165" spans="1:53">
      <c r="A165" s="170">
        <f>IFERROR(('[4]Relatório Empregados II'!$A166:$B166),"")</f>
        <v>0</v>
      </c>
      <c r="B165" s="142">
        <f>'[4]Relatório Empregados II'!$D166:$D166</f>
        <v>0</v>
      </c>
      <c r="C165" s="158">
        <f>'[4]Relatório Empregados II'!$G166:$G166</f>
        <v>0</v>
      </c>
      <c r="D165" s="161">
        <f>'[4]Relatório Empregados II'!$J166</f>
        <v>0</v>
      </c>
      <c r="E165" s="143">
        <f>'[4]Relatório Empregados II'!$L166:L166</f>
        <v>0</v>
      </c>
      <c r="F165" s="144">
        <f>'[4]Relatório Empregados II'!$P166:$P166</f>
        <v>0</v>
      </c>
      <c r="G165" s="173" cm="1">
        <f t="array" ref="G165">'[4]Relatório Empregados II'!$T166:T166</f>
        <v>0</v>
      </c>
      <c r="H165" s="145">
        <f>'[4]Relatório Empregados II'!$W166</f>
        <v>0</v>
      </c>
      <c r="I165" s="146">
        <f>'[4]Relatório Empregados II'!$Y166:$Y166</f>
        <v>0</v>
      </c>
      <c r="J165" s="147">
        <f>'[4]Relatório Empregados II'!$AB166:$AB166</f>
        <v>0</v>
      </c>
      <c r="K165" s="162">
        <f>'[4]Relatório Empregados II'!$AE166:$AE166</f>
        <v>0</v>
      </c>
      <c r="L165" s="163" cm="1">
        <f t="array" ref="L165">'[4]Relatório Empregados II'!$AI166:$AI166</f>
        <v>0</v>
      </c>
      <c r="M165" s="149">
        <f>'[4]Relatório Empregados II'!$AL166:$AL166</f>
        <v>0</v>
      </c>
      <c r="N165" s="150">
        <f>'[4]Relatório Empregados II'!$AP166</f>
        <v>0</v>
      </c>
      <c r="O165" s="163">
        <f>'[4]Relatório Empregados II'!$AR166</f>
        <v>0</v>
      </c>
      <c r="P165" s="151">
        <f>'[4]Relatório Empregados II'!$AT166:$AT166</f>
        <v>0</v>
      </c>
      <c r="Q165" s="152">
        <f>'[4]Relatório Empregados II'!$AX166:$AX166</f>
        <v>0</v>
      </c>
      <c r="R165" s="153">
        <f>'[4]Relatório Empregados II'!$BA166:$BA166</f>
        <v>0</v>
      </c>
      <c r="S165" s="154">
        <f>'[4]Relatório Empregados II'!$BE166:$BE166</f>
        <v>0</v>
      </c>
      <c r="T165" s="154">
        <f>'[4]Relatório Empregados II'!$BH166:$BH166</f>
        <v>0</v>
      </c>
      <c r="U165" s="148">
        <f>'[4]Relatório Empregados II'!$BK166:$BK166</f>
        <v>0</v>
      </c>
      <c r="V165" s="165">
        <f>'[4]Relatório Empregados II'!$BN166</f>
        <v>0</v>
      </c>
      <c r="W165" s="204">
        <f>'[4]Relatório Empregados II'!$BP166</f>
        <v>0</v>
      </c>
      <c r="X165" s="140">
        <f>'[4]Relatório Empregados II'!$BR166:$BR166</f>
        <v>0</v>
      </c>
      <c r="Y165" s="157">
        <f>'[4]Relatório Empregados II'!$BU166</f>
        <v>0</v>
      </c>
      <c r="Z165" s="167">
        <f>'[4]Relatório Empregados II'!$BW166:$BW166</f>
        <v>0</v>
      </c>
      <c r="AA165" s="168">
        <f>'[4]Relatório Empregados II'!$CA166:$CA166</f>
        <v>0</v>
      </c>
      <c r="AB165" s="168">
        <f>'[4]Relatório Empregados II'!$CD166:$CD166</f>
        <v>0</v>
      </c>
      <c r="AC165" s="168">
        <f>'[4]Relatório Empregados II'!$CG166:$CG166</f>
        <v>0</v>
      </c>
      <c r="AD165" s="168">
        <f>'[4]Relatório Empregados II'!$CJ166</f>
        <v>0</v>
      </c>
      <c r="AE165" s="168">
        <f>'[4]Relatório Empregados II'!$CL166</f>
        <v>0</v>
      </c>
      <c r="AF165" s="168">
        <f>'[4]Relatório Empregados II'!$CN166:$CN166</f>
        <v>0</v>
      </c>
      <c r="AG165" s="168">
        <f>'[4]Relatório Empregados II'!$CQ166</f>
        <v>0</v>
      </c>
      <c r="AH165" s="140">
        <f>'[4]Relatório Empregados II'!$CS166:$CS166</f>
        <v>0</v>
      </c>
      <c r="AI165" s="157">
        <f>'[4]Relatório Empregados II'!$CV166:$CV166</f>
        <v>0</v>
      </c>
      <c r="AJ165" s="140">
        <f>'[4]Relatório Empregados II'!$CY166:$CY166</f>
        <v>0</v>
      </c>
      <c r="AK165" s="157">
        <f>'[4]Relatório Empregados II'!$DB166:$DB166</f>
        <v>0</v>
      </c>
      <c r="AL165" s="140">
        <f>'[4]Relatório Empregados II'!$DE166:$DE166</f>
        <v>0</v>
      </c>
      <c r="AM165" s="140">
        <f>'[4]Relatório Empregados II'!$DH166</f>
        <v>0</v>
      </c>
      <c r="AN165" s="157">
        <f>'[4]Relatório Empregados II'!$DJ166</f>
        <v>0</v>
      </c>
      <c r="AO165" s="140">
        <f>'[4]Relatório Empregados II'!$DL166</f>
        <v>0</v>
      </c>
      <c r="AP165" s="140">
        <f>'[4]Relatório Empregados II'!$DM$3:$DM166</f>
        <v>0</v>
      </c>
      <c r="AQ165" s="141"/>
      <c r="AR165" s="141"/>
      <c r="AS165" s="140">
        <f>'[4]Relatório Empregados II'!$DQ166:$DQ166</f>
        <v>0</v>
      </c>
      <c r="AT165" s="169">
        <f>'[4]Relatório Empregados II'!$DT166</f>
        <v>0</v>
      </c>
      <c r="AU165" s="167">
        <f>'[4]Relatório Empregados II'!$DV166</f>
        <v>0</v>
      </c>
      <c r="AV165" s="167">
        <f>'[4]Relatório Empregados II'!$DX166</f>
        <v>0</v>
      </c>
      <c r="AW165" s="156">
        <f>'[4]Relatório Empregados II'!$DZ166</f>
        <v>0</v>
      </c>
      <c r="AX165" s="156">
        <f>'[4]Relatório Empregados II'!$EB166</f>
        <v>0</v>
      </c>
      <c r="AY165" s="167">
        <f>'[4]Relatório Empregados II'!$ED166</f>
        <v>0</v>
      </c>
      <c r="AZ165" s="156">
        <f>'[4]Relatório Empregados II'!$EH166</f>
        <v>0</v>
      </c>
      <c r="BA165" s="156">
        <f>'[4]Relatório Empregados II'!$EJ166</f>
        <v>0</v>
      </c>
    </row>
    <row r="166" spans="1:53">
      <c r="A166" s="170">
        <f>IFERROR(('[4]Relatório Empregados II'!$A167:$B167),"")</f>
        <v>0</v>
      </c>
      <c r="B166" s="142">
        <f>'[4]Relatório Empregados II'!$D167:$D167</f>
        <v>0</v>
      </c>
      <c r="C166" s="158">
        <f>'[4]Relatório Empregados II'!$G167:$G167</f>
        <v>0</v>
      </c>
      <c r="D166" s="161">
        <f>'[4]Relatório Empregados II'!$J167</f>
        <v>0</v>
      </c>
      <c r="E166" s="143">
        <f>'[4]Relatório Empregados II'!$L167:L167</f>
        <v>0</v>
      </c>
      <c r="F166" s="144">
        <f>'[4]Relatório Empregados II'!$P167:$P167</f>
        <v>0</v>
      </c>
      <c r="G166" s="173" cm="1">
        <f t="array" ref="G166">'[4]Relatório Empregados II'!$T167:T167</f>
        <v>0</v>
      </c>
      <c r="H166" s="145">
        <f>'[4]Relatório Empregados II'!$W167</f>
        <v>0</v>
      </c>
      <c r="I166" s="146">
        <f>'[4]Relatório Empregados II'!$Y167:$Y167</f>
        <v>0</v>
      </c>
      <c r="J166" s="147">
        <f>'[4]Relatório Empregados II'!$AB167:$AB167</f>
        <v>0</v>
      </c>
      <c r="K166" s="162">
        <f>'[4]Relatório Empregados II'!$AE167:$AE167</f>
        <v>0</v>
      </c>
      <c r="L166" s="163" cm="1">
        <f t="array" ref="L166">'[4]Relatório Empregados II'!$AI167:$AI167</f>
        <v>0</v>
      </c>
      <c r="M166" s="149">
        <f>'[4]Relatório Empregados II'!$AL167:$AL167</f>
        <v>0</v>
      </c>
      <c r="N166" s="150">
        <f>'[4]Relatório Empregados II'!$AP167</f>
        <v>0</v>
      </c>
      <c r="O166" s="163">
        <f>'[4]Relatório Empregados II'!$AR167</f>
        <v>0</v>
      </c>
      <c r="P166" s="151">
        <f>'[4]Relatório Empregados II'!$AT167:$AT167</f>
        <v>0</v>
      </c>
      <c r="Q166" s="152">
        <f>'[4]Relatório Empregados II'!$AX167:$AX167</f>
        <v>0</v>
      </c>
      <c r="R166" s="153">
        <f>'[4]Relatório Empregados II'!$BA167:$BA167</f>
        <v>0</v>
      </c>
      <c r="S166" s="154">
        <f>'[4]Relatório Empregados II'!$BE167:$BE167</f>
        <v>0</v>
      </c>
      <c r="T166" s="154">
        <f>'[4]Relatório Empregados II'!$BH167:$BH167</f>
        <v>0</v>
      </c>
      <c r="U166" s="148">
        <f>'[4]Relatório Empregados II'!$BK167:$BK167</f>
        <v>0</v>
      </c>
      <c r="V166" s="165">
        <f>'[4]Relatório Empregados II'!$BN167</f>
        <v>0</v>
      </c>
      <c r="W166" s="204">
        <f>'[4]Relatório Empregados II'!$BP167</f>
        <v>0</v>
      </c>
      <c r="X166" s="140">
        <f>'[4]Relatório Empregados II'!$BR167:$BR167</f>
        <v>0</v>
      </c>
      <c r="Y166" s="157">
        <f>'[4]Relatório Empregados II'!$BU167</f>
        <v>0</v>
      </c>
      <c r="Z166" s="167">
        <f>'[4]Relatório Empregados II'!$BW167:$BW167</f>
        <v>0</v>
      </c>
      <c r="AA166" s="168">
        <f>'[4]Relatório Empregados II'!$CA167:$CA167</f>
        <v>0</v>
      </c>
      <c r="AB166" s="168">
        <f>'[4]Relatório Empregados II'!$CD167:$CD167</f>
        <v>0</v>
      </c>
      <c r="AC166" s="168">
        <f>'[4]Relatório Empregados II'!$CG167:$CG167</f>
        <v>0</v>
      </c>
      <c r="AD166" s="168">
        <f>'[4]Relatório Empregados II'!$CJ167</f>
        <v>0</v>
      </c>
      <c r="AE166" s="168">
        <f>'[4]Relatório Empregados II'!$CL167</f>
        <v>0</v>
      </c>
      <c r="AF166" s="168">
        <f>'[4]Relatório Empregados II'!$CN167:$CN167</f>
        <v>0</v>
      </c>
      <c r="AG166" s="168">
        <f>'[4]Relatório Empregados II'!$CQ167</f>
        <v>0</v>
      </c>
      <c r="AH166" s="140">
        <f>'[4]Relatório Empregados II'!$CS167:$CS167</f>
        <v>0</v>
      </c>
      <c r="AI166" s="157">
        <f>'[4]Relatório Empregados II'!$CV167:$CV167</f>
        <v>0</v>
      </c>
      <c r="AJ166" s="140">
        <f>'[4]Relatório Empregados II'!$CY167:$CY167</f>
        <v>0</v>
      </c>
      <c r="AK166" s="157">
        <f>'[4]Relatório Empregados II'!$DB167:$DB167</f>
        <v>0</v>
      </c>
      <c r="AL166" s="140">
        <f>'[4]Relatório Empregados II'!$DE167:$DE167</f>
        <v>0</v>
      </c>
      <c r="AM166" s="140">
        <f>'[4]Relatório Empregados II'!$DH167</f>
        <v>0</v>
      </c>
      <c r="AN166" s="157">
        <f>'[4]Relatório Empregados II'!$DJ167</f>
        <v>0</v>
      </c>
      <c r="AO166" s="140">
        <f>'[4]Relatório Empregados II'!$DL167</f>
        <v>0</v>
      </c>
      <c r="AP166" s="140">
        <f>'[4]Relatório Empregados II'!$DM$3:$DM167</f>
        <v>0</v>
      </c>
      <c r="AQ166" s="141"/>
      <c r="AR166" s="141"/>
      <c r="AS166" s="140">
        <f>'[4]Relatório Empregados II'!$DQ167:$DQ167</f>
        <v>0</v>
      </c>
      <c r="AT166" s="169">
        <f>'[4]Relatório Empregados II'!$DT167</f>
        <v>0</v>
      </c>
      <c r="AU166" s="167">
        <f>'[4]Relatório Empregados II'!$DV167</f>
        <v>0</v>
      </c>
      <c r="AV166" s="167">
        <f>'[4]Relatório Empregados II'!$DX167</f>
        <v>0</v>
      </c>
      <c r="AW166" s="156">
        <f>'[4]Relatório Empregados II'!$DZ167</f>
        <v>0</v>
      </c>
      <c r="AX166" s="156">
        <f>'[4]Relatório Empregados II'!$EB167</f>
        <v>0</v>
      </c>
      <c r="AY166" s="167">
        <f>'[4]Relatório Empregados II'!$ED167</f>
        <v>0</v>
      </c>
      <c r="AZ166" s="156">
        <f>'[4]Relatório Empregados II'!$EH167</f>
        <v>0</v>
      </c>
      <c r="BA166" s="156">
        <f>'[4]Relatório Empregados II'!$EJ167</f>
        <v>0</v>
      </c>
    </row>
    <row r="167" spans="1:53">
      <c r="A167" s="170">
        <f>IFERROR(('[4]Relatório Empregados II'!$A168:$B168),"")</f>
        <v>0</v>
      </c>
      <c r="B167" s="142">
        <f>'[4]Relatório Empregados II'!$D168:$D168</f>
        <v>0</v>
      </c>
      <c r="C167" s="158">
        <f>'[4]Relatório Empregados II'!$G168:$G168</f>
        <v>0</v>
      </c>
      <c r="D167" s="161">
        <f>'[4]Relatório Empregados II'!$J168</f>
        <v>0</v>
      </c>
      <c r="E167" s="143">
        <f>'[4]Relatório Empregados II'!$L168:L168</f>
        <v>0</v>
      </c>
      <c r="F167" s="144">
        <f>'[4]Relatório Empregados II'!$P168:$P168</f>
        <v>0</v>
      </c>
      <c r="G167" s="173" cm="1">
        <f t="array" ref="G167">'[4]Relatório Empregados II'!$T168:T168</f>
        <v>0</v>
      </c>
      <c r="H167" s="145">
        <f>'[4]Relatório Empregados II'!$W168</f>
        <v>0</v>
      </c>
      <c r="I167" s="146">
        <f>'[4]Relatório Empregados II'!$Y168:$Y168</f>
        <v>0</v>
      </c>
      <c r="J167" s="147">
        <f>'[4]Relatório Empregados II'!$AB168:$AB168</f>
        <v>0</v>
      </c>
      <c r="K167" s="162">
        <f>'[4]Relatório Empregados II'!$AE168:$AE168</f>
        <v>0</v>
      </c>
      <c r="L167" s="163" cm="1">
        <f t="array" ref="L167">'[4]Relatório Empregados II'!$AI168:$AI168</f>
        <v>0</v>
      </c>
      <c r="M167" s="149">
        <f>'[4]Relatório Empregados II'!$AL168:$AL168</f>
        <v>0</v>
      </c>
      <c r="N167" s="150">
        <f>'[4]Relatório Empregados II'!$AP168</f>
        <v>0</v>
      </c>
      <c r="O167" s="163">
        <f>'[4]Relatório Empregados II'!$AR168</f>
        <v>0</v>
      </c>
      <c r="P167" s="151">
        <f>'[4]Relatório Empregados II'!$AT168:$AT168</f>
        <v>0</v>
      </c>
      <c r="Q167" s="152">
        <f>'[4]Relatório Empregados II'!$AX168:$AX168</f>
        <v>0</v>
      </c>
      <c r="R167" s="153">
        <f>'[4]Relatório Empregados II'!$BA168:$BA168</f>
        <v>0</v>
      </c>
      <c r="S167" s="154">
        <f>'[4]Relatório Empregados II'!$BE168:$BE168</f>
        <v>0</v>
      </c>
      <c r="T167" s="154">
        <f>'[4]Relatório Empregados II'!$BH168:$BH168</f>
        <v>0</v>
      </c>
      <c r="U167" s="148">
        <f>'[4]Relatório Empregados II'!$BK168:$BK168</f>
        <v>0</v>
      </c>
      <c r="V167" s="165">
        <f>'[4]Relatório Empregados II'!$BN168</f>
        <v>0</v>
      </c>
      <c r="W167" s="204">
        <f>'[4]Relatório Empregados II'!$BP168</f>
        <v>0</v>
      </c>
      <c r="X167" s="140">
        <f>'[4]Relatório Empregados II'!$BR168:$BR168</f>
        <v>0</v>
      </c>
      <c r="Y167" s="157">
        <f>'[4]Relatório Empregados II'!$BU168</f>
        <v>0</v>
      </c>
      <c r="Z167" s="167">
        <f>'[4]Relatório Empregados II'!$BW168:$BW168</f>
        <v>0</v>
      </c>
      <c r="AA167" s="168">
        <f>'[4]Relatório Empregados II'!$CA168:$CA168</f>
        <v>0</v>
      </c>
      <c r="AB167" s="168">
        <f>'[4]Relatório Empregados II'!$CD168:$CD168</f>
        <v>0</v>
      </c>
      <c r="AC167" s="168">
        <f>'[4]Relatório Empregados II'!$CG168:$CG168</f>
        <v>0</v>
      </c>
      <c r="AD167" s="168">
        <f>'[4]Relatório Empregados II'!$CJ168</f>
        <v>0</v>
      </c>
      <c r="AE167" s="168">
        <f>'[4]Relatório Empregados II'!$CL168</f>
        <v>0</v>
      </c>
      <c r="AF167" s="168">
        <f>'[4]Relatório Empregados II'!$CN168:$CN168</f>
        <v>0</v>
      </c>
      <c r="AG167" s="168">
        <f>'[4]Relatório Empregados II'!$CQ168</f>
        <v>0</v>
      </c>
      <c r="AH167" s="140">
        <f>'[4]Relatório Empregados II'!$CS168:$CS168</f>
        <v>0</v>
      </c>
      <c r="AI167" s="157">
        <f>'[4]Relatório Empregados II'!$CV168:$CV168</f>
        <v>0</v>
      </c>
      <c r="AJ167" s="140">
        <f>'[4]Relatório Empregados II'!$CY168:$CY168</f>
        <v>0</v>
      </c>
      <c r="AK167" s="157">
        <f>'[4]Relatório Empregados II'!$DB168:$DB168</f>
        <v>0</v>
      </c>
      <c r="AL167" s="140">
        <f>'[4]Relatório Empregados II'!$DE168:$DE168</f>
        <v>0</v>
      </c>
      <c r="AM167" s="140">
        <f>'[4]Relatório Empregados II'!$DH168</f>
        <v>0</v>
      </c>
      <c r="AN167" s="157">
        <f>'[4]Relatório Empregados II'!$DJ168</f>
        <v>0</v>
      </c>
      <c r="AO167" s="140">
        <f>'[4]Relatório Empregados II'!$DL168</f>
        <v>0</v>
      </c>
      <c r="AP167" s="140">
        <f>'[4]Relatório Empregados II'!$DM$3:$DM168</f>
        <v>0</v>
      </c>
      <c r="AQ167" s="141"/>
      <c r="AR167" s="141"/>
      <c r="AS167" s="140">
        <f>'[4]Relatório Empregados II'!$DQ168:$DQ168</f>
        <v>0</v>
      </c>
      <c r="AT167" s="169">
        <f>'[4]Relatório Empregados II'!$DT168</f>
        <v>0</v>
      </c>
      <c r="AU167" s="167">
        <f>'[4]Relatório Empregados II'!$DV168</f>
        <v>0</v>
      </c>
      <c r="AV167" s="167">
        <f>'[4]Relatório Empregados II'!$DX168</f>
        <v>0</v>
      </c>
      <c r="AW167" s="156">
        <f>'[4]Relatório Empregados II'!$DZ168</f>
        <v>0</v>
      </c>
      <c r="AX167" s="156">
        <f>'[4]Relatório Empregados II'!$EB168</f>
        <v>0</v>
      </c>
      <c r="AY167" s="167">
        <f>'[4]Relatório Empregados II'!$ED168</f>
        <v>0</v>
      </c>
      <c r="AZ167" s="156">
        <f>'[4]Relatório Empregados II'!$EH168</f>
        <v>0</v>
      </c>
      <c r="BA167" s="156">
        <f>'[4]Relatório Empregados II'!$EJ168</f>
        <v>0</v>
      </c>
    </row>
    <row r="168" spans="1:53">
      <c r="A168" s="170">
        <f>IFERROR(('[4]Relatório Empregados II'!$A169:$B169),"")</f>
        <v>0</v>
      </c>
      <c r="B168" s="142">
        <f>'[4]Relatório Empregados II'!$D169:$D169</f>
        <v>0</v>
      </c>
      <c r="C168" s="158">
        <f>'[4]Relatório Empregados II'!$G169:$G169</f>
        <v>0</v>
      </c>
      <c r="D168" s="161">
        <f>'[4]Relatório Empregados II'!$J169</f>
        <v>0</v>
      </c>
      <c r="E168" s="143">
        <f>'[4]Relatório Empregados II'!$L169:L169</f>
        <v>0</v>
      </c>
      <c r="F168" s="144">
        <f>'[4]Relatório Empregados II'!$P169:$P169</f>
        <v>0</v>
      </c>
      <c r="G168" s="173" cm="1">
        <f t="array" ref="G168">'[4]Relatório Empregados II'!$T169:T169</f>
        <v>0</v>
      </c>
      <c r="H168" s="145">
        <f>'[4]Relatório Empregados II'!$W169</f>
        <v>0</v>
      </c>
      <c r="I168" s="146">
        <f>'[4]Relatório Empregados II'!$Y169:$Y169</f>
        <v>0</v>
      </c>
      <c r="J168" s="147">
        <f>'[4]Relatório Empregados II'!$AB169:$AB169</f>
        <v>0</v>
      </c>
      <c r="K168" s="162">
        <f>'[4]Relatório Empregados II'!$AE169:$AE169</f>
        <v>0</v>
      </c>
      <c r="L168" s="163" cm="1">
        <f t="array" ref="L168">'[4]Relatório Empregados II'!$AI169:$AI169</f>
        <v>0</v>
      </c>
      <c r="M168" s="149">
        <f>'[4]Relatório Empregados II'!$AL169:$AL169</f>
        <v>0</v>
      </c>
      <c r="N168" s="150">
        <f>'[4]Relatório Empregados II'!$AP169</f>
        <v>0</v>
      </c>
      <c r="O168" s="163">
        <f>'[4]Relatório Empregados II'!$AR169</f>
        <v>0</v>
      </c>
      <c r="P168" s="151">
        <f>'[4]Relatório Empregados II'!$AT169:$AT169</f>
        <v>0</v>
      </c>
      <c r="Q168" s="152">
        <f>'[4]Relatório Empregados II'!$AX169:$AX169</f>
        <v>0</v>
      </c>
      <c r="R168" s="153">
        <f>'[4]Relatório Empregados II'!$BA169:$BA169</f>
        <v>0</v>
      </c>
      <c r="S168" s="154">
        <f>'[4]Relatório Empregados II'!$BE169:$BE169</f>
        <v>0</v>
      </c>
      <c r="T168" s="154">
        <f>'[4]Relatório Empregados II'!$BH169:$BH169</f>
        <v>0</v>
      </c>
      <c r="U168" s="148">
        <f>'[4]Relatório Empregados II'!$BK169:$BK169</f>
        <v>0</v>
      </c>
      <c r="V168" s="165">
        <f>'[4]Relatório Empregados II'!$BN169</f>
        <v>0</v>
      </c>
      <c r="W168" s="204">
        <f>'[4]Relatório Empregados II'!$BP169</f>
        <v>0</v>
      </c>
      <c r="X168" s="140">
        <f>'[4]Relatório Empregados II'!$BR169:$BR169</f>
        <v>0</v>
      </c>
      <c r="Y168" s="157">
        <f>'[4]Relatório Empregados II'!$BU169</f>
        <v>0</v>
      </c>
      <c r="Z168" s="167">
        <f>'[4]Relatório Empregados II'!$BW169:$BW169</f>
        <v>0</v>
      </c>
      <c r="AA168" s="168">
        <f>'[4]Relatório Empregados II'!$CA169:$CA169</f>
        <v>0</v>
      </c>
      <c r="AB168" s="168">
        <f>'[4]Relatório Empregados II'!$CD169:$CD169</f>
        <v>0</v>
      </c>
      <c r="AC168" s="168">
        <f>'[4]Relatório Empregados II'!$CG169:$CG169</f>
        <v>0</v>
      </c>
      <c r="AD168" s="168">
        <f>'[4]Relatório Empregados II'!$CJ169</f>
        <v>0</v>
      </c>
      <c r="AE168" s="168">
        <f>'[4]Relatório Empregados II'!$CL169</f>
        <v>0</v>
      </c>
      <c r="AF168" s="168">
        <f>'[4]Relatório Empregados II'!$CN169:$CN169</f>
        <v>0</v>
      </c>
      <c r="AG168" s="168">
        <f>'[4]Relatório Empregados II'!$CQ169</f>
        <v>0</v>
      </c>
      <c r="AH168" s="140">
        <f>'[4]Relatório Empregados II'!$CS169:$CS169</f>
        <v>0</v>
      </c>
      <c r="AI168" s="157">
        <f>'[4]Relatório Empregados II'!$CV169:$CV169</f>
        <v>0</v>
      </c>
      <c r="AJ168" s="140">
        <f>'[4]Relatório Empregados II'!$CY169:$CY169</f>
        <v>0</v>
      </c>
      <c r="AK168" s="157">
        <f>'[4]Relatório Empregados II'!$DB169:$DB169</f>
        <v>0</v>
      </c>
      <c r="AL168" s="140">
        <f>'[4]Relatório Empregados II'!$DE169:$DE169</f>
        <v>0</v>
      </c>
      <c r="AM168" s="140">
        <f>'[4]Relatório Empregados II'!$DH169</f>
        <v>0</v>
      </c>
      <c r="AN168" s="157">
        <f>'[4]Relatório Empregados II'!$DJ169</f>
        <v>0</v>
      </c>
      <c r="AO168" s="140">
        <f>'[4]Relatório Empregados II'!$DL169</f>
        <v>0</v>
      </c>
      <c r="AP168" s="140">
        <f>'[4]Relatório Empregados II'!$DM$3:$DM169</f>
        <v>0</v>
      </c>
      <c r="AQ168" s="141"/>
      <c r="AR168" s="141"/>
      <c r="AS168" s="140">
        <f>'[4]Relatório Empregados II'!$DQ169:$DQ169</f>
        <v>0</v>
      </c>
      <c r="AT168" s="169">
        <f>'[4]Relatório Empregados II'!$DT169</f>
        <v>0</v>
      </c>
      <c r="AU168" s="167">
        <f>'[4]Relatório Empregados II'!$DV169</f>
        <v>0</v>
      </c>
      <c r="AV168" s="167">
        <f>'[4]Relatório Empregados II'!$DX169</f>
        <v>0</v>
      </c>
      <c r="AW168" s="156">
        <f>'[4]Relatório Empregados II'!$DZ169</f>
        <v>0</v>
      </c>
      <c r="AX168" s="156">
        <f>'[4]Relatório Empregados II'!$EB169</f>
        <v>0</v>
      </c>
      <c r="AY168" s="167">
        <f>'[4]Relatório Empregados II'!$ED169</f>
        <v>0</v>
      </c>
      <c r="AZ168" s="156">
        <f>'[4]Relatório Empregados II'!$EH169</f>
        <v>0</v>
      </c>
      <c r="BA168" s="156">
        <f>'[4]Relatório Empregados II'!$EJ169</f>
        <v>0</v>
      </c>
    </row>
    <row r="169" spans="1:53">
      <c r="A169" s="170">
        <f>IFERROR(('[4]Relatório Empregados II'!$A170:$B170),"")</f>
        <v>0</v>
      </c>
      <c r="B169" s="142">
        <f>'[4]Relatório Empregados II'!$D170:$D170</f>
        <v>0</v>
      </c>
      <c r="C169" s="158">
        <f>'[4]Relatório Empregados II'!$G170:$G170</f>
        <v>0</v>
      </c>
      <c r="D169" s="161">
        <f>'[4]Relatório Empregados II'!$J170</f>
        <v>0</v>
      </c>
      <c r="E169" s="143">
        <f>'[4]Relatório Empregados II'!$L170:L170</f>
        <v>0</v>
      </c>
      <c r="F169" s="144">
        <f>'[4]Relatório Empregados II'!$P170:$P170</f>
        <v>0</v>
      </c>
      <c r="G169" s="173" cm="1">
        <f t="array" ref="G169">'[4]Relatório Empregados II'!$T170:T170</f>
        <v>0</v>
      </c>
      <c r="H169" s="145">
        <f>'[4]Relatório Empregados II'!$W170</f>
        <v>0</v>
      </c>
      <c r="I169" s="146">
        <f>'[4]Relatório Empregados II'!$Y170:$Y170</f>
        <v>0</v>
      </c>
      <c r="J169" s="147">
        <f>'[4]Relatório Empregados II'!$AB170:$AB170</f>
        <v>0</v>
      </c>
      <c r="K169" s="162">
        <f>'[4]Relatório Empregados II'!$AE170:$AE170</f>
        <v>0</v>
      </c>
      <c r="L169" s="163" cm="1">
        <f t="array" ref="L169">'[4]Relatório Empregados II'!$AI170:$AI170</f>
        <v>0</v>
      </c>
      <c r="M169" s="149">
        <f>'[4]Relatório Empregados II'!$AL170:$AL170</f>
        <v>0</v>
      </c>
      <c r="N169" s="150">
        <f>'[4]Relatório Empregados II'!$AP170</f>
        <v>0</v>
      </c>
      <c r="O169" s="163">
        <f>'[4]Relatório Empregados II'!$AR170</f>
        <v>0</v>
      </c>
      <c r="P169" s="151">
        <f>'[4]Relatório Empregados II'!$AT170:$AT170</f>
        <v>0</v>
      </c>
      <c r="Q169" s="152">
        <f>'[4]Relatório Empregados II'!$AX170:$AX170</f>
        <v>0</v>
      </c>
      <c r="R169" s="153">
        <f>'[4]Relatório Empregados II'!$BA170:$BA170</f>
        <v>0</v>
      </c>
      <c r="S169" s="154">
        <f>'[4]Relatório Empregados II'!$BE170:$BE170</f>
        <v>0</v>
      </c>
      <c r="T169" s="154">
        <f>'[4]Relatório Empregados II'!$BH170:$BH170</f>
        <v>0</v>
      </c>
      <c r="U169" s="148">
        <f>'[4]Relatório Empregados II'!$BK170:$BK170</f>
        <v>0</v>
      </c>
      <c r="V169" s="165">
        <f>'[4]Relatório Empregados II'!$BN170</f>
        <v>0</v>
      </c>
      <c r="W169" s="204">
        <f>'[4]Relatório Empregados II'!$BP170</f>
        <v>0</v>
      </c>
      <c r="X169" s="140">
        <f>'[4]Relatório Empregados II'!$BR170:$BR170</f>
        <v>0</v>
      </c>
      <c r="Y169" s="157">
        <f>'[4]Relatório Empregados II'!$BU170</f>
        <v>0</v>
      </c>
      <c r="Z169" s="167">
        <f>'[4]Relatório Empregados II'!$BW170:$BW170</f>
        <v>0</v>
      </c>
      <c r="AA169" s="168">
        <f>'[4]Relatório Empregados II'!$CA170:$CA170</f>
        <v>0</v>
      </c>
      <c r="AB169" s="168">
        <f>'[4]Relatório Empregados II'!$CD170:$CD170</f>
        <v>0</v>
      </c>
      <c r="AC169" s="168">
        <f>'[4]Relatório Empregados II'!$CG170:$CG170</f>
        <v>0</v>
      </c>
      <c r="AD169" s="168">
        <f>'[4]Relatório Empregados II'!$CJ170</f>
        <v>0</v>
      </c>
      <c r="AE169" s="168">
        <f>'[4]Relatório Empregados II'!$CL170</f>
        <v>0</v>
      </c>
      <c r="AF169" s="168">
        <f>'[4]Relatório Empregados II'!$CN170:$CN170</f>
        <v>0</v>
      </c>
      <c r="AG169" s="168">
        <f>'[4]Relatório Empregados II'!$CQ170</f>
        <v>0</v>
      </c>
      <c r="AH169" s="140">
        <f>'[4]Relatório Empregados II'!$CS170:$CS170</f>
        <v>0</v>
      </c>
      <c r="AI169" s="157">
        <f>'[4]Relatório Empregados II'!$CV170:$CV170</f>
        <v>0</v>
      </c>
      <c r="AJ169" s="140">
        <f>'[4]Relatório Empregados II'!$CY170:$CY170</f>
        <v>0</v>
      </c>
      <c r="AK169" s="157">
        <f>'[4]Relatório Empregados II'!$DB170:$DB170</f>
        <v>0</v>
      </c>
      <c r="AL169" s="140">
        <f>'[4]Relatório Empregados II'!$DE170:$DE170</f>
        <v>0</v>
      </c>
      <c r="AM169" s="140">
        <f>'[4]Relatório Empregados II'!$DH170</f>
        <v>0</v>
      </c>
      <c r="AN169" s="157">
        <f>'[4]Relatório Empregados II'!$DJ170</f>
        <v>0</v>
      </c>
      <c r="AO169" s="140">
        <f>'[4]Relatório Empregados II'!$DL170</f>
        <v>0</v>
      </c>
      <c r="AP169" s="140">
        <f>'[4]Relatório Empregados II'!$DM$3:$DM170</f>
        <v>0</v>
      </c>
      <c r="AQ169" s="141"/>
      <c r="AR169" s="141"/>
      <c r="AS169" s="140">
        <f>'[4]Relatório Empregados II'!$DQ170:$DQ170</f>
        <v>0</v>
      </c>
      <c r="AT169" s="169">
        <f>'[4]Relatório Empregados II'!$DT170</f>
        <v>0</v>
      </c>
      <c r="AU169" s="167">
        <f>'[4]Relatório Empregados II'!$DV170</f>
        <v>0</v>
      </c>
      <c r="AV169" s="167">
        <f>'[4]Relatório Empregados II'!$DX170</f>
        <v>0</v>
      </c>
      <c r="AW169" s="156">
        <f>'[4]Relatório Empregados II'!$DZ170</f>
        <v>0</v>
      </c>
      <c r="AX169" s="156">
        <f>'[4]Relatório Empregados II'!$EB170</f>
        <v>0</v>
      </c>
      <c r="AY169" s="167">
        <f>'[4]Relatório Empregados II'!$ED170</f>
        <v>0</v>
      </c>
      <c r="AZ169" s="156">
        <f>'[4]Relatório Empregados II'!$EH170</f>
        <v>0</v>
      </c>
      <c r="BA169" s="156">
        <f>'[4]Relatório Empregados II'!$EJ170</f>
        <v>0</v>
      </c>
    </row>
    <row r="170" spans="1:53">
      <c r="A170" s="170">
        <f>IFERROR(('[4]Relatório Empregados II'!$A171:$B171),"")</f>
        <v>0</v>
      </c>
      <c r="B170" s="142">
        <f>'[4]Relatório Empregados II'!$D171:$D171</f>
        <v>0</v>
      </c>
      <c r="C170" s="158">
        <f>'[4]Relatório Empregados II'!$G171:$G171</f>
        <v>0</v>
      </c>
      <c r="D170" s="161">
        <f>'[4]Relatório Empregados II'!$J171</f>
        <v>0</v>
      </c>
      <c r="E170" s="143">
        <f>'[4]Relatório Empregados II'!$L171:L171</f>
        <v>0</v>
      </c>
      <c r="F170" s="144">
        <f>'[4]Relatório Empregados II'!$P171:$P171</f>
        <v>0</v>
      </c>
      <c r="G170" s="173" cm="1">
        <f t="array" ref="G170">'[4]Relatório Empregados II'!$T171:T171</f>
        <v>0</v>
      </c>
      <c r="H170" s="145">
        <f>'[4]Relatório Empregados II'!$W171</f>
        <v>0</v>
      </c>
      <c r="I170" s="146">
        <f>'[4]Relatório Empregados II'!$Y171:$Y171</f>
        <v>0</v>
      </c>
      <c r="J170" s="147">
        <f>'[4]Relatório Empregados II'!$AB171:$AB171</f>
        <v>0</v>
      </c>
      <c r="K170" s="162">
        <f>'[4]Relatório Empregados II'!$AE171:$AE171</f>
        <v>0</v>
      </c>
      <c r="L170" s="163" cm="1">
        <f t="array" ref="L170">'[4]Relatório Empregados II'!$AI171:$AI171</f>
        <v>0</v>
      </c>
      <c r="M170" s="149">
        <f>'[4]Relatório Empregados II'!$AL171:$AL171</f>
        <v>0</v>
      </c>
      <c r="N170" s="150">
        <f>'[4]Relatório Empregados II'!$AP171</f>
        <v>0</v>
      </c>
      <c r="O170" s="163">
        <f>'[4]Relatório Empregados II'!$AR171</f>
        <v>0</v>
      </c>
      <c r="P170" s="151">
        <f>'[4]Relatório Empregados II'!$AT171:$AT171</f>
        <v>0</v>
      </c>
      <c r="Q170" s="152">
        <f>'[4]Relatório Empregados II'!$AX171:$AX171</f>
        <v>0</v>
      </c>
      <c r="R170" s="153">
        <f>'[4]Relatório Empregados II'!$BA171:$BA171</f>
        <v>0</v>
      </c>
      <c r="S170" s="154">
        <f>'[4]Relatório Empregados II'!$BE171:$BE171</f>
        <v>0</v>
      </c>
      <c r="T170" s="154">
        <f>'[4]Relatório Empregados II'!$BH171:$BH171</f>
        <v>0</v>
      </c>
      <c r="U170" s="148">
        <f>'[4]Relatório Empregados II'!$BK171:$BK171</f>
        <v>0</v>
      </c>
      <c r="V170" s="165">
        <f>'[4]Relatório Empregados II'!$BN171</f>
        <v>0</v>
      </c>
      <c r="W170" s="204">
        <f>'[4]Relatório Empregados II'!$BP171</f>
        <v>0</v>
      </c>
      <c r="X170" s="140">
        <f>'[4]Relatório Empregados II'!$BR171:$BR171</f>
        <v>0</v>
      </c>
      <c r="Y170" s="157">
        <f>'[4]Relatório Empregados II'!$BU171</f>
        <v>0</v>
      </c>
      <c r="Z170" s="167">
        <f>'[4]Relatório Empregados II'!$BW171:$BW171</f>
        <v>0</v>
      </c>
      <c r="AA170" s="168">
        <f>'[4]Relatório Empregados II'!$CA171:$CA171</f>
        <v>0</v>
      </c>
      <c r="AB170" s="168">
        <f>'[4]Relatório Empregados II'!$CD171:$CD171</f>
        <v>0</v>
      </c>
      <c r="AC170" s="168">
        <f>'[4]Relatório Empregados II'!$CG171:$CG171</f>
        <v>0</v>
      </c>
      <c r="AD170" s="168">
        <f>'[4]Relatório Empregados II'!$CJ171</f>
        <v>0</v>
      </c>
      <c r="AE170" s="168">
        <f>'[4]Relatório Empregados II'!$CL171</f>
        <v>0</v>
      </c>
      <c r="AF170" s="168">
        <f>'[4]Relatório Empregados II'!$CN171:$CN171</f>
        <v>0</v>
      </c>
      <c r="AG170" s="168">
        <f>'[4]Relatório Empregados II'!$CQ171</f>
        <v>0</v>
      </c>
      <c r="AH170" s="140">
        <f>'[4]Relatório Empregados II'!$CS171:$CS171</f>
        <v>0</v>
      </c>
      <c r="AI170" s="157">
        <f>'[4]Relatório Empregados II'!$CV171:$CV171</f>
        <v>0</v>
      </c>
      <c r="AJ170" s="140">
        <f>'[4]Relatório Empregados II'!$CY171:$CY171</f>
        <v>0</v>
      </c>
      <c r="AK170" s="157">
        <f>'[4]Relatório Empregados II'!$DB171:$DB171</f>
        <v>0</v>
      </c>
      <c r="AL170" s="140">
        <f>'[4]Relatório Empregados II'!$DE171:$DE171</f>
        <v>0</v>
      </c>
      <c r="AM170" s="140">
        <f>'[4]Relatório Empregados II'!$DH171</f>
        <v>0</v>
      </c>
      <c r="AN170" s="157">
        <f>'[4]Relatório Empregados II'!$DJ171</f>
        <v>0</v>
      </c>
      <c r="AO170" s="140">
        <f>'[4]Relatório Empregados II'!$DL171</f>
        <v>0</v>
      </c>
      <c r="AP170" s="140">
        <f>'[4]Relatório Empregados II'!$DM$3:$DM171</f>
        <v>0</v>
      </c>
      <c r="AQ170" s="141"/>
      <c r="AR170" s="141"/>
      <c r="AS170" s="140">
        <f>'[4]Relatório Empregados II'!$DQ171:$DQ171</f>
        <v>0</v>
      </c>
      <c r="AT170" s="169">
        <f>'[4]Relatório Empregados II'!$DT171</f>
        <v>0</v>
      </c>
      <c r="AU170" s="167">
        <f>'[4]Relatório Empregados II'!$DV171</f>
        <v>0</v>
      </c>
      <c r="AV170" s="167">
        <f>'[4]Relatório Empregados II'!$DX171</f>
        <v>0</v>
      </c>
      <c r="AW170" s="156">
        <f>'[4]Relatório Empregados II'!$DZ171</f>
        <v>0</v>
      </c>
      <c r="AX170" s="156">
        <f>'[4]Relatório Empregados II'!$EB171</f>
        <v>0</v>
      </c>
      <c r="AY170" s="167">
        <f>'[4]Relatório Empregados II'!$ED171</f>
        <v>0</v>
      </c>
      <c r="AZ170" s="156">
        <f>'[4]Relatório Empregados II'!$EH171</f>
        <v>0</v>
      </c>
      <c r="BA170" s="156">
        <f>'[4]Relatório Empregados II'!$EJ171</f>
        <v>0</v>
      </c>
    </row>
    <row r="171" spans="1:53">
      <c r="A171" s="170">
        <f>IFERROR(('[4]Relatório Empregados II'!$A172:$B172),"")</f>
        <v>0</v>
      </c>
      <c r="B171" s="142">
        <f>'[4]Relatório Empregados II'!$D172:$D172</f>
        <v>0</v>
      </c>
      <c r="C171" s="158">
        <f>'[4]Relatório Empregados II'!$G172:$G172</f>
        <v>0</v>
      </c>
      <c r="D171" s="161">
        <f>'[4]Relatório Empregados II'!$J172</f>
        <v>0</v>
      </c>
      <c r="E171" s="143">
        <f>'[4]Relatório Empregados II'!$L172:L172</f>
        <v>0</v>
      </c>
      <c r="F171" s="144">
        <f>'[4]Relatório Empregados II'!$P172:$P172</f>
        <v>0</v>
      </c>
      <c r="G171" s="173" cm="1">
        <f t="array" ref="G171">'[4]Relatório Empregados II'!$T172:T172</f>
        <v>0</v>
      </c>
      <c r="H171" s="145">
        <f>'[4]Relatório Empregados II'!$W172</f>
        <v>0</v>
      </c>
      <c r="I171" s="146">
        <f>'[4]Relatório Empregados II'!$Y172:$Y172</f>
        <v>0</v>
      </c>
      <c r="J171" s="147">
        <f>'[4]Relatório Empregados II'!$AB172:$AB172</f>
        <v>0</v>
      </c>
      <c r="K171" s="162">
        <f>'[4]Relatório Empregados II'!$AE172:$AE172</f>
        <v>0</v>
      </c>
      <c r="L171" s="163" cm="1">
        <f t="array" ref="L171">'[4]Relatório Empregados II'!$AI172:$AI172</f>
        <v>0</v>
      </c>
      <c r="M171" s="149">
        <f>'[4]Relatório Empregados II'!$AL172:$AL172</f>
        <v>0</v>
      </c>
      <c r="N171" s="150">
        <f>'[4]Relatório Empregados II'!$AP172</f>
        <v>0</v>
      </c>
      <c r="O171" s="163">
        <f>'[4]Relatório Empregados II'!$AR172</f>
        <v>0</v>
      </c>
      <c r="P171" s="151">
        <f>'[4]Relatório Empregados II'!$AT172:$AT172</f>
        <v>0</v>
      </c>
      <c r="Q171" s="152">
        <f>'[4]Relatório Empregados II'!$AX172:$AX172</f>
        <v>0</v>
      </c>
      <c r="R171" s="153">
        <f>'[4]Relatório Empregados II'!$BA172:$BA172</f>
        <v>0</v>
      </c>
      <c r="S171" s="154">
        <f>'[4]Relatório Empregados II'!$BE172:$BE172</f>
        <v>0</v>
      </c>
      <c r="T171" s="154">
        <f>'[4]Relatório Empregados II'!$BH172:$BH172</f>
        <v>0</v>
      </c>
      <c r="U171" s="148">
        <f>'[4]Relatório Empregados II'!$BK172:$BK172</f>
        <v>0</v>
      </c>
      <c r="V171" s="165">
        <f>'[4]Relatório Empregados II'!$BN172</f>
        <v>0</v>
      </c>
      <c r="W171" s="204">
        <f>'[4]Relatório Empregados II'!$BP172</f>
        <v>0</v>
      </c>
      <c r="X171" s="140">
        <f>'[4]Relatório Empregados II'!$BR172:$BR172</f>
        <v>0</v>
      </c>
      <c r="Y171" s="157">
        <f>'[4]Relatório Empregados II'!$BU172</f>
        <v>0</v>
      </c>
      <c r="Z171" s="167">
        <f>'[4]Relatório Empregados II'!$BW172:$BW172</f>
        <v>0</v>
      </c>
      <c r="AA171" s="168">
        <f>'[4]Relatório Empregados II'!$CA172:$CA172</f>
        <v>0</v>
      </c>
      <c r="AB171" s="168">
        <f>'[4]Relatório Empregados II'!$CD172:$CD172</f>
        <v>0</v>
      </c>
      <c r="AC171" s="168">
        <f>'[4]Relatório Empregados II'!$CG172:$CG172</f>
        <v>0</v>
      </c>
      <c r="AD171" s="168">
        <f>'[4]Relatório Empregados II'!$CJ172</f>
        <v>0</v>
      </c>
      <c r="AE171" s="168">
        <f>'[4]Relatório Empregados II'!$CL172</f>
        <v>0</v>
      </c>
      <c r="AF171" s="168">
        <f>'[4]Relatório Empregados II'!$CN172:$CN172</f>
        <v>0</v>
      </c>
      <c r="AG171" s="168">
        <f>'[4]Relatório Empregados II'!$CQ172</f>
        <v>0</v>
      </c>
      <c r="AH171" s="140">
        <f>'[4]Relatório Empregados II'!$CS172:$CS172</f>
        <v>0</v>
      </c>
      <c r="AI171" s="157">
        <f>'[4]Relatório Empregados II'!$CV172:$CV172</f>
        <v>0</v>
      </c>
      <c r="AJ171" s="140">
        <f>'[4]Relatório Empregados II'!$CY172:$CY172</f>
        <v>0</v>
      </c>
      <c r="AK171" s="157">
        <f>'[4]Relatório Empregados II'!$DB172:$DB172</f>
        <v>0</v>
      </c>
      <c r="AL171" s="140">
        <f>'[4]Relatório Empregados II'!$DE172:$DE172</f>
        <v>0</v>
      </c>
      <c r="AM171" s="140">
        <f>'[4]Relatório Empregados II'!$DH172</f>
        <v>0</v>
      </c>
      <c r="AN171" s="157">
        <f>'[4]Relatório Empregados II'!$DJ172</f>
        <v>0</v>
      </c>
      <c r="AO171" s="140">
        <f>'[4]Relatório Empregados II'!$DL172</f>
        <v>0</v>
      </c>
      <c r="AP171" s="140">
        <f>'[4]Relatório Empregados II'!$DM$3:$DM172</f>
        <v>0</v>
      </c>
      <c r="AQ171" s="141"/>
      <c r="AR171" s="141"/>
      <c r="AS171" s="140">
        <f>'[4]Relatório Empregados II'!$DQ172:$DQ172</f>
        <v>0</v>
      </c>
      <c r="AT171" s="169">
        <f>'[4]Relatório Empregados II'!$DT172</f>
        <v>0</v>
      </c>
      <c r="AU171" s="167">
        <f>'[4]Relatório Empregados II'!$DV172</f>
        <v>0</v>
      </c>
      <c r="AV171" s="167">
        <f>'[4]Relatório Empregados II'!$DX172</f>
        <v>0</v>
      </c>
      <c r="AW171" s="156">
        <f>'[4]Relatório Empregados II'!$DZ172</f>
        <v>0</v>
      </c>
      <c r="AX171" s="156">
        <f>'[4]Relatório Empregados II'!$EB172</f>
        <v>0</v>
      </c>
      <c r="AY171" s="167">
        <f>'[4]Relatório Empregados II'!$ED172</f>
        <v>0</v>
      </c>
      <c r="AZ171" s="156">
        <f>'[4]Relatório Empregados II'!$EH172</f>
        <v>0</v>
      </c>
      <c r="BA171" s="156">
        <f>'[4]Relatório Empregados II'!$EJ172</f>
        <v>0</v>
      </c>
    </row>
    <row r="172" spans="1:53">
      <c r="A172" s="170">
        <f>IFERROR(('[4]Relatório Empregados II'!$A173:$B173),"")</f>
        <v>0</v>
      </c>
      <c r="B172" s="142">
        <f>'[4]Relatório Empregados II'!$D173:$D173</f>
        <v>0</v>
      </c>
      <c r="C172" s="158">
        <f>'[4]Relatório Empregados II'!$G173:$G173</f>
        <v>0</v>
      </c>
      <c r="D172" s="161">
        <f>'[4]Relatório Empregados II'!$J173</f>
        <v>0</v>
      </c>
      <c r="E172" s="143">
        <f>'[4]Relatório Empregados II'!$L173:L173</f>
        <v>0</v>
      </c>
      <c r="F172" s="144">
        <f>'[4]Relatório Empregados II'!$P173:$P173</f>
        <v>0</v>
      </c>
      <c r="G172" s="173" cm="1">
        <f t="array" ref="G172">'[4]Relatório Empregados II'!$T173:T173</f>
        <v>0</v>
      </c>
      <c r="H172" s="145">
        <f>'[4]Relatório Empregados II'!$W173</f>
        <v>0</v>
      </c>
      <c r="I172" s="146">
        <f>'[4]Relatório Empregados II'!$Y173:$Y173</f>
        <v>0</v>
      </c>
      <c r="J172" s="147">
        <f>'[4]Relatório Empregados II'!$AB173:$AB173</f>
        <v>0</v>
      </c>
      <c r="K172" s="162">
        <f>'[4]Relatório Empregados II'!$AE173:$AE173</f>
        <v>0</v>
      </c>
      <c r="L172" s="163" cm="1">
        <f t="array" ref="L172">'[4]Relatório Empregados II'!$AI173:$AI173</f>
        <v>0</v>
      </c>
      <c r="M172" s="149">
        <f>'[4]Relatório Empregados II'!$AL173:$AL173</f>
        <v>0</v>
      </c>
      <c r="N172" s="150">
        <f>'[4]Relatório Empregados II'!$AP173</f>
        <v>0</v>
      </c>
      <c r="O172" s="163">
        <f>'[4]Relatório Empregados II'!$AR173</f>
        <v>0</v>
      </c>
      <c r="P172" s="151">
        <f>'[4]Relatório Empregados II'!$AT173:$AT173</f>
        <v>0</v>
      </c>
      <c r="Q172" s="152">
        <f>'[4]Relatório Empregados II'!$AX173:$AX173</f>
        <v>0</v>
      </c>
      <c r="R172" s="153">
        <f>'[4]Relatório Empregados II'!$BA173:$BA173</f>
        <v>0</v>
      </c>
      <c r="S172" s="154">
        <f>'[4]Relatório Empregados II'!$BE173:$BE173</f>
        <v>0</v>
      </c>
      <c r="T172" s="154">
        <f>'[4]Relatório Empregados II'!$BH173:$BH173</f>
        <v>0</v>
      </c>
      <c r="U172" s="148">
        <f>'[4]Relatório Empregados II'!$BK173:$BK173</f>
        <v>0</v>
      </c>
      <c r="V172" s="165">
        <f>'[4]Relatório Empregados II'!$BN173</f>
        <v>0</v>
      </c>
      <c r="W172" s="204">
        <f>'[4]Relatório Empregados II'!$BP173</f>
        <v>0</v>
      </c>
      <c r="X172" s="140">
        <f>'[4]Relatório Empregados II'!$BR173:$BR173</f>
        <v>0</v>
      </c>
      <c r="Y172" s="157">
        <f>'[4]Relatório Empregados II'!$BU173</f>
        <v>0</v>
      </c>
      <c r="Z172" s="167">
        <f>'[4]Relatório Empregados II'!$BW173:$BW173</f>
        <v>0</v>
      </c>
      <c r="AA172" s="168">
        <f>'[4]Relatório Empregados II'!$CA173:$CA173</f>
        <v>0</v>
      </c>
      <c r="AB172" s="168">
        <f>'[4]Relatório Empregados II'!$CD173:$CD173</f>
        <v>0</v>
      </c>
      <c r="AC172" s="168">
        <f>'[4]Relatório Empregados II'!$CG173:$CG173</f>
        <v>0</v>
      </c>
      <c r="AD172" s="168">
        <f>'[4]Relatório Empregados II'!$CJ173</f>
        <v>0</v>
      </c>
      <c r="AE172" s="168">
        <f>'[4]Relatório Empregados II'!$CL173</f>
        <v>0</v>
      </c>
      <c r="AF172" s="168">
        <f>'[4]Relatório Empregados II'!$CN173:$CN173</f>
        <v>0</v>
      </c>
      <c r="AG172" s="168">
        <f>'[4]Relatório Empregados II'!$CQ173</f>
        <v>0</v>
      </c>
      <c r="AH172" s="140">
        <f>'[4]Relatório Empregados II'!$CS173:$CS173</f>
        <v>0</v>
      </c>
      <c r="AI172" s="157">
        <f>'[4]Relatório Empregados II'!$CV173:$CV173</f>
        <v>0</v>
      </c>
      <c r="AJ172" s="140">
        <f>'[4]Relatório Empregados II'!$CY173:$CY173</f>
        <v>0</v>
      </c>
      <c r="AK172" s="157">
        <f>'[4]Relatório Empregados II'!$DB173:$DB173</f>
        <v>0</v>
      </c>
      <c r="AL172" s="140">
        <f>'[4]Relatório Empregados II'!$DE173:$DE173</f>
        <v>0</v>
      </c>
      <c r="AM172" s="140">
        <f>'[4]Relatório Empregados II'!$DH173</f>
        <v>0</v>
      </c>
      <c r="AN172" s="157">
        <f>'[4]Relatório Empregados II'!$DJ173</f>
        <v>0</v>
      </c>
      <c r="AO172" s="140">
        <f>'[4]Relatório Empregados II'!$DL173</f>
        <v>0</v>
      </c>
      <c r="AP172" s="140">
        <f>'[4]Relatório Empregados II'!$DM$3:$DM173</f>
        <v>0</v>
      </c>
      <c r="AQ172" s="141"/>
      <c r="AR172" s="141"/>
      <c r="AS172" s="140">
        <f>'[4]Relatório Empregados II'!$DQ173:$DQ173</f>
        <v>0</v>
      </c>
      <c r="AT172" s="169">
        <f>'[4]Relatório Empregados II'!$DT173</f>
        <v>0</v>
      </c>
      <c r="AU172" s="167">
        <f>'[4]Relatório Empregados II'!$DV173</f>
        <v>0</v>
      </c>
      <c r="AV172" s="167">
        <f>'[4]Relatório Empregados II'!$DX173</f>
        <v>0</v>
      </c>
      <c r="AW172" s="156">
        <f>'[4]Relatório Empregados II'!$DZ173</f>
        <v>0</v>
      </c>
      <c r="AX172" s="156">
        <f>'[4]Relatório Empregados II'!$EB173</f>
        <v>0</v>
      </c>
      <c r="AY172" s="167">
        <f>'[4]Relatório Empregados II'!$ED173</f>
        <v>0</v>
      </c>
      <c r="AZ172" s="156">
        <f>'[4]Relatório Empregados II'!$EH173</f>
        <v>0</v>
      </c>
      <c r="BA172" s="156">
        <f>'[4]Relatório Empregados II'!$EJ173</f>
        <v>0</v>
      </c>
    </row>
    <row r="173" spans="1:53">
      <c r="A173" s="170">
        <f>IFERROR(('[4]Relatório Empregados II'!$A174:$B174),"")</f>
        <v>0</v>
      </c>
      <c r="B173" s="142">
        <f>'[4]Relatório Empregados II'!$D174:$D174</f>
        <v>0</v>
      </c>
      <c r="C173" s="158">
        <f>'[4]Relatório Empregados II'!$G174:$G174</f>
        <v>0</v>
      </c>
      <c r="D173" s="161">
        <f>'[4]Relatório Empregados II'!$J174</f>
        <v>0</v>
      </c>
      <c r="E173" s="143">
        <f>'[4]Relatório Empregados II'!$L174:L174</f>
        <v>0</v>
      </c>
      <c r="F173" s="144">
        <f>'[4]Relatório Empregados II'!$P174:$P174</f>
        <v>0</v>
      </c>
      <c r="G173" s="173" cm="1">
        <f t="array" ref="G173">'[4]Relatório Empregados II'!$T174:T174</f>
        <v>0</v>
      </c>
      <c r="H173" s="145">
        <f>'[4]Relatório Empregados II'!$W174</f>
        <v>0</v>
      </c>
      <c r="I173" s="146">
        <f>'[4]Relatório Empregados II'!$Y174:$Y174</f>
        <v>0</v>
      </c>
      <c r="J173" s="147">
        <f>'[4]Relatório Empregados II'!$AB174:$AB174</f>
        <v>0</v>
      </c>
      <c r="K173" s="162">
        <f>'[4]Relatório Empregados II'!$AE174:$AE174</f>
        <v>0</v>
      </c>
      <c r="L173" s="163" cm="1">
        <f t="array" ref="L173">'[4]Relatório Empregados II'!$AI174:$AI174</f>
        <v>0</v>
      </c>
      <c r="M173" s="149">
        <f>'[4]Relatório Empregados II'!$AL174:$AL174</f>
        <v>0</v>
      </c>
      <c r="N173" s="150">
        <f>'[4]Relatório Empregados II'!$AP174</f>
        <v>0</v>
      </c>
      <c r="O173" s="163">
        <f>'[4]Relatório Empregados II'!$AR174</f>
        <v>0</v>
      </c>
      <c r="P173" s="151">
        <f>'[4]Relatório Empregados II'!$AT174:$AT174</f>
        <v>0</v>
      </c>
      <c r="Q173" s="152">
        <f>'[4]Relatório Empregados II'!$AX174:$AX174</f>
        <v>0</v>
      </c>
      <c r="R173" s="153">
        <f>'[4]Relatório Empregados II'!$BA174:$BA174</f>
        <v>0</v>
      </c>
      <c r="S173" s="154">
        <f>'[4]Relatório Empregados II'!$BE174:$BE174</f>
        <v>0</v>
      </c>
      <c r="T173" s="154">
        <f>'[4]Relatório Empregados II'!$BH174:$BH174</f>
        <v>0</v>
      </c>
      <c r="U173" s="148">
        <f>'[4]Relatório Empregados II'!$BK174:$BK174</f>
        <v>0</v>
      </c>
      <c r="V173" s="165">
        <f>'[4]Relatório Empregados II'!$BN174</f>
        <v>0</v>
      </c>
      <c r="W173" s="204">
        <f>'[4]Relatório Empregados II'!$BP174</f>
        <v>0</v>
      </c>
      <c r="X173" s="140">
        <f>'[4]Relatório Empregados II'!$BR174:$BR174</f>
        <v>0</v>
      </c>
      <c r="Y173" s="157">
        <f>'[4]Relatório Empregados II'!$BU174</f>
        <v>0</v>
      </c>
      <c r="Z173" s="167">
        <f>'[4]Relatório Empregados II'!$BW174:$BW174</f>
        <v>0</v>
      </c>
      <c r="AA173" s="168">
        <f>'[4]Relatório Empregados II'!$CA174:$CA174</f>
        <v>0</v>
      </c>
      <c r="AB173" s="168">
        <f>'[4]Relatório Empregados II'!$CD174:$CD174</f>
        <v>0</v>
      </c>
      <c r="AC173" s="168">
        <f>'[4]Relatório Empregados II'!$CG174:$CG174</f>
        <v>0</v>
      </c>
      <c r="AD173" s="168">
        <f>'[4]Relatório Empregados II'!$CJ174</f>
        <v>0</v>
      </c>
      <c r="AE173" s="168">
        <f>'[4]Relatório Empregados II'!$CL174</f>
        <v>0</v>
      </c>
      <c r="AF173" s="168">
        <f>'[4]Relatório Empregados II'!$CN174:$CN174</f>
        <v>0</v>
      </c>
      <c r="AG173" s="168">
        <f>'[4]Relatório Empregados II'!$CQ174</f>
        <v>0</v>
      </c>
      <c r="AH173" s="140">
        <f>'[4]Relatório Empregados II'!$CS174:$CS174</f>
        <v>0</v>
      </c>
      <c r="AI173" s="157">
        <f>'[4]Relatório Empregados II'!$CV174:$CV174</f>
        <v>0</v>
      </c>
      <c r="AJ173" s="140">
        <f>'[4]Relatório Empregados II'!$CY174:$CY174</f>
        <v>0</v>
      </c>
      <c r="AK173" s="157">
        <f>'[4]Relatório Empregados II'!$DB174:$DB174</f>
        <v>0</v>
      </c>
      <c r="AL173" s="140">
        <f>'[4]Relatório Empregados II'!$DE174:$DE174</f>
        <v>0</v>
      </c>
      <c r="AM173" s="140">
        <f>'[4]Relatório Empregados II'!$DH174</f>
        <v>0</v>
      </c>
      <c r="AN173" s="157">
        <f>'[4]Relatório Empregados II'!$DJ174</f>
        <v>0</v>
      </c>
      <c r="AO173" s="140">
        <f>'[4]Relatório Empregados II'!$DL174</f>
        <v>0</v>
      </c>
      <c r="AP173" s="140">
        <f>'[4]Relatório Empregados II'!$DM$3:$DM174</f>
        <v>0</v>
      </c>
      <c r="AQ173" s="141"/>
      <c r="AR173" s="141"/>
      <c r="AS173" s="140">
        <f>'[4]Relatório Empregados II'!$DQ174:$DQ174</f>
        <v>0</v>
      </c>
      <c r="AT173" s="169">
        <f>'[4]Relatório Empregados II'!$DT174</f>
        <v>0</v>
      </c>
      <c r="AU173" s="167">
        <f>'[4]Relatório Empregados II'!$DV174</f>
        <v>0</v>
      </c>
      <c r="AV173" s="167">
        <f>'[4]Relatório Empregados II'!$DX174</f>
        <v>0</v>
      </c>
      <c r="AW173" s="156">
        <f>'[4]Relatório Empregados II'!$DZ174</f>
        <v>0</v>
      </c>
      <c r="AX173" s="156">
        <f>'[4]Relatório Empregados II'!$EB174</f>
        <v>0</v>
      </c>
      <c r="AY173" s="167">
        <f>'[4]Relatório Empregados II'!$ED174</f>
        <v>0</v>
      </c>
      <c r="AZ173" s="156">
        <f>'[4]Relatório Empregados II'!$EH174</f>
        <v>0</v>
      </c>
      <c r="BA173" s="156">
        <f>'[4]Relatório Empregados II'!$EJ174</f>
        <v>0</v>
      </c>
    </row>
    <row r="174" spans="1:53">
      <c r="A174" s="170">
        <f>IFERROR(('[4]Relatório Empregados II'!$A175:$B175),"")</f>
        <v>0</v>
      </c>
      <c r="B174" s="142">
        <f>'[4]Relatório Empregados II'!$D175:$D175</f>
        <v>0</v>
      </c>
      <c r="C174" s="158">
        <f>'[4]Relatório Empregados II'!$G175:$G175</f>
        <v>0</v>
      </c>
      <c r="D174" s="161">
        <f>'[4]Relatório Empregados II'!$J175</f>
        <v>0</v>
      </c>
      <c r="E174" s="143">
        <f>'[4]Relatório Empregados II'!$L175:L175</f>
        <v>0</v>
      </c>
      <c r="F174" s="144">
        <f>'[4]Relatório Empregados II'!$P175:$P175</f>
        <v>0</v>
      </c>
      <c r="G174" s="173" cm="1">
        <f t="array" ref="G174">'[4]Relatório Empregados II'!$T175:T175</f>
        <v>0</v>
      </c>
      <c r="H174" s="145">
        <f>'[4]Relatório Empregados II'!$W175</f>
        <v>0</v>
      </c>
      <c r="I174" s="146">
        <f>'[4]Relatório Empregados II'!$Y175:$Y175</f>
        <v>0</v>
      </c>
      <c r="J174" s="147">
        <f>'[4]Relatório Empregados II'!$AB175:$AB175</f>
        <v>0</v>
      </c>
      <c r="K174" s="162">
        <f>'[4]Relatório Empregados II'!$AE175:$AE175</f>
        <v>0</v>
      </c>
      <c r="L174" s="163" cm="1">
        <f t="array" ref="L174">'[4]Relatório Empregados II'!$AI175:$AI175</f>
        <v>0</v>
      </c>
      <c r="M174" s="149">
        <f>'[4]Relatório Empregados II'!$AL175:$AL175</f>
        <v>0</v>
      </c>
      <c r="N174" s="150">
        <f>'[4]Relatório Empregados II'!$AP175</f>
        <v>0</v>
      </c>
      <c r="O174" s="163">
        <f>'[4]Relatório Empregados II'!$AR175</f>
        <v>0</v>
      </c>
      <c r="P174" s="151">
        <f>'[4]Relatório Empregados II'!$AT175:$AT175</f>
        <v>0</v>
      </c>
      <c r="Q174" s="152">
        <f>'[4]Relatório Empregados II'!$AX175:$AX175</f>
        <v>0</v>
      </c>
      <c r="R174" s="153">
        <f>'[4]Relatório Empregados II'!$BA175:$BA175</f>
        <v>0</v>
      </c>
      <c r="S174" s="154">
        <f>'[4]Relatório Empregados II'!$BE175:$BE175</f>
        <v>0</v>
      </c>
      <c r="T174" s="154">
        <f>'[4]Relatório Empregados II'!$BH175:$BH175</f>
        <v>0</v>
      </c>
      <c r="U174" s="148">
        <f>'[4]Relatório Empregados II'!$BK175:$BK175</f>
        <v>0</v>
      </c>
      <c r="V174" s="165">
        <f>'[4]Relatório Empregados II'!$BN175</f>
        <v>0</v>
      </c>
      <c r="W174" s="204">
        <f>'[4]Relatório Empregados II'!$BP175</f>
        <v>0</v>
      </c>
      <c r="X174" s="140">
        <f>'[4]Relatório Empregados II'!$BR175:$BR175</f>
        <v>0</v>
      </c>
      <c r="Y174" s="157">
        <f>'[4]Relatório Empregados II'!$BU175</f>
        <v>0</v>
      </c>
      <c r="Z174" s="167">
        <f>'[4]Relatório Empregados II'!$BW175:$BW175</f>
        <v>0</v>
      </c>
      <c r="AA174" s="168">
        <f>'[4]Relatório Empregados II'!$CA175:$CA175</f>
        <v>0</v>
      </c>
      <c r="AB174" s="168">
        <f>'[4]Relatório Empregados II'!$CD175:$CD175</f>
        <v>0</v>
      </c>
      <c r="AC174" s="168">
        <f>'[4]Relatório Empregados II'!$CG175:$CG175</f>
        <v>0</v>
      </c>
      <c r="AD174" s="168">
        <f>'[4]Relatório Empregados II'!$CJ175</f>
        <v>0</v>
      </c>
      <c r="AE174" s="168">
        <f>'[4]Relatório Empregados II'!$CL175</f>
        <v>0</v>
      </c>
      <c r="AF174" s="168">
        <f>'[4]Relatório Empregados II'!$CN175:$CN175</f>
        <v>0</v>
      </c>
      <c r="AG174" s="168">
        <f>'[4]Relatório Empregados II'!$CQ175</f>
        <v>0</v>
      </c>
      <c r="AH174" s="140">
        <f>'[4]Relatório Empregados II'!$CS175:$CS175</f>
        <v>0</v>
      </c>
      <c r="AI174" s="157">
        <f>'[4]Relatório Empregados II'!$CV175:$CV175</f>
        <v>0</v>
      </c>
      <c r="AJ174" s="140">
        <f>'[4]Relatório Empregados II'!$CY175:$CY175</f>
        <v>0</v>
      </c>
      <c r="AK174" s="157">
        <f>'[4]Relatório Empregados II'!$DB175:$DB175</f>
        <v>0</v>
      </c>
      <c r="AL174" s="140">
        <f>'[4]Relatório Empregados II'!$DE175:$DE175</f>
        <v>0</v>
      </c>
      <c r="AM174" s="140">
        <f>'[4]Relatório Empregados II'!$DH175</f>
        <v>0</v>
      </c>
      <c r="AN174" s="157">
        <f>'[4]Relatório Empregados II'!$DJ175</f>
        <v>0</v>
      </c>
      <c r="AO174" s="140">
        <f>'[4]Relatório Empregados II'!$DL175</f>
        <v>0</v>
      </c>
      <c r="AP174" s="140">
        <f>'[4]Relatório Empregados II'!$DM$3:$DM175</f>
        <v>0</v>
      </c>
      <c r="AQ174" s="141"/>
      <c r="AR174" s="141"/>
      <c r="AS174" s="140">
        <f>'[4]Relatório Empregados II'!$DQ175:$DQ175</f>
        <v>0</v>
      </c>
      <c r="AT174" s="169">
        <f>'[4]Relatório Empregados II'!$DT175</f>
        <v>0</v>
      </c>
      <c r="AU174" s="167">
        <f>'[4]Relatório Empregados II'!$DV175</f>
        <v>0</v>
      </c>
      <c r="AV174" s="167">
        <f>'[4]Relatório Empregados II'!$DX175</f>
        <v>0</v>
      </c>
      <c r="AW174" s="156">
        <f>'[4]Relatório Empregados II'!$DZ175</f>
        <v>0</v>
      </c>
      <c r="AX174" s="156">
        <f>'[4]Relatório Empregados II'!$EB175</f>
        <v>0</v>
      </c>
      <c r="AY174" s="167">
        <f>'[4]Relatório Empregados II'!$ED175</f>
        <v>0</v>
      </c>
      <c r="AZ174" s="156">
        <f>'[4]Relatório Empregados II'!$EH175</f>
        <v>0</v>
      </c>
      <c r="BA174" s="156">
        <f>'[4]Relatório Empregados II'!$EJ175</f>
        <v>0</v>
      </c>
    </row>
    <row r="175" spans="1:53">
      <c r="A175" s="170">
        <f>IFERROR(('[4]Relatório Empregados II'!$A176:$B176),"")</f>
        <v>0</v>
      </c>
      <c r="B175" s="142">
        <f>'[4]Relatório Empregados II'!$D176:$D176</f>
        <v>0</v>
      </c>
      <c r="C175" s="158">
        <f>'[4]Relatório Empregados II'!$G176:$G176</f>
        <v>0</v>
      </c>
      <c r="D175" s="161">
        <f>'[4]Relatório Empregados II'!$J176</f>
        <v>0</v>
      </c>
      <c r="E175" s="143">
        <f>'[4]Relatório Empregados II'!$L176:L176</f>
        <v>0</v>
      </c>
      <c r="F175" s="144">
        <f>'[4]Relatório Empregados II'!$P176:$P176</f>
        <v>0</v>
      </c>
      <c r="G175" s="173" cm="1">
        <f t="array" ref="G175">'[4]Relatório Empregados II'!$T176:T176</f>
        <v>0</v>
      </c>
      <c r="H175" s="145">
        <f>'[4]Relatório Empregados II'!$W176</f>
        <v>0</v>
      </c>
      <c r="I175" s="146">
        <f>'[4]Relatório Empregados II'!$Y176:$Y176</f>
        <v>0</v>
      </c>
      <c r="J175" s="147">
        <f>'[4]Relatório Empregados II'!$AB176:$AB176</f>
        <v>0</v>
      </c>
      <c r="K175" s="162">
        <f>'[4]Relatório Empregados II'!$AE176:$AE176</f>
        <v>0</v>
      </c>
      <c r="L175" s="163" cm="1">
        <f t="array" ref="L175">'[4]Relatório Empregados II'!$AI176:$AI176</f>
        <v>0</v>
      </c>
      <c r="M175" s="149">
        <f>'[4]Relatório Empregados II'!$AL176:$AL176</f>
        <v>0</v>
      </c>
      <c r="N175" s="150">
        <f>'[4]Relatório Empregados II'!$AP176</f>
        <v>0</v>
      </c>
      <c r="O175" s="163">
        <f>'[4]Relatório Empregados II'!$AR176</f>
        <v>0</v>
      </c>
      <c r="P175" s="151">
        <f>'[4]Relatório Empregados II'!$AT176:$AT176</f>
        <v>0</v>
      </c>
      <c r="Q175" s="152">
        <f>'[4]Relatório Empregados II'!$AX176:$AX176</f>
        <v>0</v>
      </c>
      <c r="R175" s="153">
        <f>'[4]Relatório Empregados II'!$BA176:$BA176</f>
        <v>0</v>
      </c>
      <c r="S175" s="154">
        <f>'[4]Relatório Empregados II'!$BE176:$BE176</f>
        <v>0</v>
      </c>
      <c r="T175" s="154">
        <f>'[4]Relatório Empregados II'!$BH176:$BH176</f>
        <v>0</v>
      </c>
      <c r="U175" s="148">
        <f>'[4]Relatório Empregados II'!$BK176:$BK176</f>
        <v>0</v>
      </c>
      <c r="V175" s="165">
        <f>'[4]Relatório Empregados II'!$BN176</f>
        <v>0</v>
      </c>
      <c r="W175" s="204">
        <f>'[4]Relatório Empregados II'!$BP176</f>
        <v>0</v>
      </c>
      <c r="X175" s="140">
        <f>'[4]Relatório Empregados II'!$BR176:$BR176</f>
        <v>0</v>
      </c>
      <c r="Y175" s="157">
        <f>'[4]Relatório Empregados II'!$BU176</f>
        <v>0</v>
      </c>
      <c r="Z175" s="167">
        <f>'[4]Relatório Empregados II'!$BW176:$BW176</f>
        <v>0</v>
      </c>
      <c r="AA175" s="168">
        <f>'[4]Relatório Empregados II'!$CA176:$CA176</f>
        <v>0</v>
      </c>
      <c r="AB175" s="168">
        <f>'[4]Relatório Empregados II'!$CD176:$CD176</f>
        <v>0</v>
      </c>
      <c r="AC175" s="168">
        <f>'[4]Relatório Empregados II'!$CG176:$CG176</f>
        <v>0</v>
      </c>
      <c r="AD175" s="168">
        <f>'[4]Relatório Empregados II'!$CJ176</f>
        <v>0</v>
      </c>
      <c r="AE175" s="168">
        <f>'[4]Relatório Empregados II'!$CL176</f>
        <v>0</v>
      </c>
      <c r="AF175" s="168">
        <f>'[4]Relatório Empregados II'!$CN176:$CN176</f>
        <v>0</v>
      </c>
      <c r="AG175" s="168">
        <f>'[4]Relatório Empregados II'!$CQ176</f>
        <v>0</v>
      </c>
      <c r="AH175" s="140">
        <f>'[4]Relatório Empregados II'!$CS176:$CS176</f>
        <v>0</v>
      </c>
      <c r="AI175" s="157">
        <f>'[4]Relatório Empregados II'!$CV176:$CV176</f>
        <v>0</v>
      </c>
      <c r="AJ175" s="140">
        <f>'[4]Relatório Empregados II'!$CY176:$CY176</f>
        <v>0</v>
      </c>
      <c r="AK175" s="157">
        <f>'[4]Relatório Empregados II'!$DB176:$DB176</f>
        <v>0</v>
      </c>
      <c r="AL175" s="140">
        <f>'[4]Relatório Empregados II'!$DE176:$DE176</f>
        <v>0</v>
      </c>
      <c r="AM175" s="140">
        <f>'[4]Relatório Empregados II'!$DH176</f>
        <v>0</v>
      </c>
      <c r="AN175" s="157">
        <f>'[4]Relatório Empregados II'!$DJ176</f>
        <v>0</v>
      </c>
      <c r="AO175" s="140">
        <f>'[4]Relatório Empregados II'!$DL176</f>
        <v>0</v>
      </c>
      <c r="AP175" s="140">
        <f>'[4]Relatório Empregados II'!$DM$3:$DM176</f>
        <v>0</v>
      </c>
      <c r="AQ175" s="141"/>
      <c r="AR175" s="141"/>
      <c r="AS175" s="140">
        <f>'[4]Relatório Empregados II'!$DQ176:$DQ176</f>
        <v>0</v>
      </c>
      <c r="AT175" s="169">
        <f>'[4]Relatório Empregados II'!$DT176</f>
        <v>0</v>
      </c>
      <c r="AU175" s="167">
        <f>'[4]Relatório Empregados II'!$DV176</f>
        <v>0</v>
      </c>
      <c r="AV175" s="167">
        <f>'[4]Relatório Empregados II'!$DX176</f>
        <v>0</v>
      </c>
      <c r="AW175" s="156">
        <f>'[4]Relatório Empregados II'!$DZ176</f>
        <v>0</v>
      </c>
      <c r="AX175" s="156">
        <f>'[4]Relatório Empregados II'!$EB176</f>
        <v>0</v>
      </c>
      <c r="AY175" s="167">
        <f>'[4]Relatório Empregados II'!$ED176</f>
        <v>0</v>
      </c>
      <c r="AZ175" s="156">
        <f>'[4]Relatório Empregados II'!$EH176</f>
        <v>0</v>
      </c>
      <c r="BA175" s="156">
        <f>'[4]Relatório Empregados II'!$EJ176</f>
        <v>0</v>
      </c>
    </row>
    <row r="176" spans="1:53">
      <c r="A176" s="170">
        <f>IFERROR(('[4]Relatório Empregados II'!$A177:$B177),"")</f>
        <v>0</v>
      </c>
      <c r="B176" s="142">
        <f>'[4]Relatório Empregados II'!$D177:$D177</f>
        <v>0</v>
      </c>
      <c r="C176" s="158">
        <f>'[4]Relatório Empregados II'!$G177:$G177</f>
        <v>0</v>
      </c>
      <c r="D176" s="161">
        <f>'[4]Relatório Empregados II'!$J177</f>
        <v>0</v>
      </c>
      <c r="E176" s="143">
        <f>'[4]Relatório Empregados II'!$L177:L177</f>
        <v>0</v>
      </c>
      <c r="F176" s="144">
        <f>'[4]Relatório Empregados II'!$P177:$P177</f>
        <v>0</v>
      </c>
      <c r="G176" s="173" cm="1">
        <f t="array" ref="G176">'[4]Relatório Empregados II'!$T177:T177</f>
        <v>0</v>
      </c>
      <c r="H176" s="145">
        <f>'[4]Relatório Empregados II'!$W177</f>
        <v>0</v>
      </c>
      <c r="I176" s="146">
        <f>'[4]Relatório Empregados II'!$Y177:$Y177</f>
        <v>0</v>
      </c>
      <c r="J176" s="147">
        <f>'[4]Relatório Empregados II'!$AB177:$AB177</f>
        <v>0</v>
      </c>
      <c r="K176" s="162">
        <f>'[4]Relatório Empregados II'!$AE177:$AE177</f>
        <v>0</v>
      </c>
      <c r="L176" s="163" cm="1">
        <f t="array" ref="L176">'[4]Relatório Empregados II'!$AI177:$AI177</f>
        <v>0</v>
      </c>
      <c r="M176" s="149">
        <f>'[4]Relatório Empregados II'!$AL177:$AL177</f>
        <v>0</v>
      </c>
      <c r="N176" s="150">
        <f>'[4]Relatório Empregados II'!$AP177</f>
        <v>0</v>
      </c>
      <c r="O176" s="163">
        <f>'[4]Relatório Empregados II'!$AR177</f>
        <v>0</v>
      </c>
      <c r="P176" s="151">
        <f>'[4]Relatório Empregados II'!$AT177:$AT177</f>
        <v>0</v>
      </c>
      <c r="Q176" s="152">
        <f>'[4]Relatório Empregados II'!$AX177:$AX177</f>
        <v>0</v>
      </c>
      <c r="R176" s="153">
        <f>'[4]Relatório Empregados II'!$BA177:$BA177</f>
        <v>0</v>
      </c>
      <c r="S176" s="154">
        <f>'[4]Relatório Empregados II'!$BE177:$BE177</f>
        <v>0</v>
      </c>
      <c r="T176" s="154">
        <f>'[4]Relatório Empregados II'!$BH177:$BH177</f>
        <v>0</v>
      </c>
      <c r="U176" s="148">
        <f>'[4]Relatório Empregados II'!$BK177:$BK177</f>
        <v>0</v>
      </c>
      <c r="V176" s="165">
        <f>'[4]Relatório Empregados II'!$BN177</f>
        <v>0</v>
      </c>
      <c r="W176" s="204">
        <f>'[4]Relatório Empregados II'!$BP177</f>
        <v>0</v>
      </c>
      <c r="X176" s="140">
        <f>'[4]Relatório Empregados II'!$BR177:$BR177</f>
        <v>0</v>
      </c>
      <c r="Y176" s="157">
        <f>'[4]Relatório Empregados II'!$BU177</f>
        <v>0</v>
      </c>
      <c r="Z176" s="167">
        <f>'[4]Relatório Empregados II'!$BW177:$BW177</f>
        <v>0</v>
      </c>
      <c r="AA176" s="168">
        <f>'[4]Relatório Empregados II'!$CA177:$CA177</f>
        <v>0</v>
      </c>
      <c r="AB176" s="168">
        <f>'[4]Relatório Empregados II'!$CD177:$CD177</f>
        <v>0</v>
      </c>
      <c r="AC176" s="168">
        <f>'[4]Relatório Empregados II'!$CG177:$CG177</f>
        <v>0</v>
      </c>
      <c r="AD176" s="168">
        <f>'[4]Relatório Empregados II'!$CJ177</f>
        <v>0</v>
      </c>
      <c r="AE176" s="168">
        <f>'[4]Relatório Empregados II'!$CL177</f>
        <v>0</v>
      </c>
      <c r="AF176" s="168">
        <f>'[4]Relatório Empregados II'!$CN177:$CN177</f>
        <v>0</v>
      </c>
      <c r="AG176" s="168">
        <f>'[4]Relatório Empregados II'!$CQ177</f>
        <v>0</v>
      </c>
      <c r="AH176" s="140">
        <f>'[4]Relatório Empregados II'!$CS177:$CS177</f>
        <v>0</v>
      </c>
      <c r="AI176" s="157">
        <f>'[4]Relatório Empregados II'!$CV177:$CV177</f>
        <v>0</v>
      </c>
      <c r="AJ176" s="140">
        <f>'[4]Relatório Empregados II'!$CY177:$CY177</f>
        <v>0</v>
      </c>
      <c r="AK176" s="157">
        <f>'[4]Relatório Empregados II'!$DB177:$DB177</f>
        <v>0</v>
      </c>
      <c r="AL176" s="140">
        <f>'[4]Relatório Empregados II'!$DE177:$DE177</f>
        <v>0</v>
      </c>
      <c r="AM176" s="140">
        <f>'[4]Relatório Empregados II'!$DH177</f>
        <v>0</v>
      </c>
      <c r="AN176" s="157">
        <f>'[4]Relatório Empregados II'!$DJ177</f>
        <v>0</v>
      </c>
      <c r="AO176" s="140">
        <f>'[4]Relatório Empregados II'!$DL177</f>
        <v>0</v>
      </c>
      <c r="AP176" s="140">
        <f>'[4]Relatório Empregados II'!$DM$3:$DM177</f>
        <v>0</v>
      </c>
      <c r="AQ176" s="141"/>
      <c r="AR176" s="141"/>
      <c r="AS176" s="140">
        <f>'[4]Relatório Empregados II'!$DQ177:$DQ177</f>
        <v>0</v>
      </c>
      <c r="AT176" s="169">
        <f>'[4]Relatório Empregados II'!$DT177</f>
        <v>0</v>
      </c>
      <c r="AU176" s="167">
        <f>'[4]Relatório Empregados II'!$DV177</f>
        <v>0</v>
      </c>
      <c r="AV176" s="167">
        <f>'[4]Relatório Empregados II'!$DX177</f>
        <v>0</v>
      </c>
      <c r="AW176" s="156">
        <f>'[4]Relatório Empregados II'!$DZ177</f>
        <v>0</v>
      </c>
      <c r="AX176" s="156">
        <f>'[4]Relatório Empregados II'!$EB177</f>
        <v>0</v>
      </c>
      <c r="AY176" s="167">
        <f>'[4]Relatório Empregados II'!$ED177</f>
        <v>0</v>
      </c>
      <c r="AZ176" s="156">
        <f>'[4]Relatório Empregados II'!$EH177</f>
        <v>0</v>
      </c>
      <c r="BA176" s="156">
        <f>'[4]Relatório Empregados II'!$EJ177</f>
        <v>0</v>
      </c>
    </row>
    <row r="177" spans="1:53">
      <c r="A177" s="170">
        <f>IFERROR(('[4]Relatório Empregados II'!$A178:$B178),"")</f>
        <v>0</v>
      </c>
      <c r="B177" s="142">
        <f>'[4]Relatório Empregados II'!$D178:$D178</f>
        <v>0</v>
      </c>
      <c r="C177" s="158">
        <f>'[4]Relatório Empregados II'!$G178:$G178</f>
        <v>0</v>
      </c>
      <c r="D177" s="161">
        <f>'[4]Relatório Empregados II'!$J178</f>
        <v>0</v>
      </c>
      <c r="E177" s="143">
        <f>'[4]Relatório Empregados II'!$L178:L178</f>
        <v>0</v>
      </c>
      <c r="F177" s="144">
        <f>'[4]Relatório Empregados II'!$P178:$P178</f>
        <v>0</v>
      </c>
      <c r="G177" s="173" cm="1">
        <f t="array" ref="G177">'[4]Relatório Empregados II'!$T178:T178</f>
        <v>0</v>
      </c>
      <c r="H177" s="145">
        <f>'[4]Relatório Empregados II'!$W178</f>
        <v>0</v>
      </c>
      <c r="I177" s="146">
        <f>'[4]Relatório Empregados II'!$Y178:$Y178</f>
        <v>0</v>
      </c>
      <c r="J177" s="147">
        <f>'[4]Relatório Empregados II'!$AB178:$AB178</f>
        <v>0</v>
      </c>
      <c r="K177" s="162">
        <f>'[4]Relatório Empregados II'!$AE178:$AE178</f>
        <v>0</v>
      </c>
      <c r="L177" s="163" cm="1">
        <f t="array" ref="L177">'[4]Relatório Empregados II'!$AI178:$AI178</f>
        <v>0</v>
      </c>
      <c r="M177" s="149">
        <f>'[4]Relatório Empregados II'!$AL178:$AL178</f>
        <v>0</v>
      </c>
      <c r="N177" s="150">
        <f>'[4]Relatório Empregados II'!$AP178</f>
        <v>0</v>
      </c>
      <c r="O177" s="163">
        <f>'[4]Relatório Empregados II'!$AR178</f>
        <v>0</v>
      </c>
      <c r="P177" s="151">
        <f>'[4]Relatório Empregados II'!$AT178:$AT178</f>
        <v>0</v>
      </c>
      <c r="Q177" s="152">
        <f>'[4]Relatório Empregados II'!$AX178:$AX178</f>
        <v>0</v>
      </c>
      <c r="R177" s="153">
        <f>'[4]Relatório Empregados II'!$BA178:$BA178</f>
        <v>0</v>
      </c>
      <c r="S177" s="154">
        <f>'[4]Relatório Empregados II'!$BE178:$BE178</f>
        <v>0</v>
      </c>
      <c r="T177" s="154">
        <f>'[4]Relatório Empregados II'!$BH178:$BH178</f>
        <v>0</v>
      </c>
      <c r="U177" s="148">
        <f>'[4]Relatório Empregados II'!$BK178:$BK178</f>
        <v>0</v>
      </c>
      <c r="V177" s="165">
        <f>'[4]Relatório Empregados II'!$BN178</f>
        <v>0</v>
      </c>
      <c r="W177" s="204">
        <f>'[4]Relatório Empregados II'!$BP178</f>
        <v>0</v>
      </c>
      <c r="X177" s="140">
        <f>'[4]Relatório Empregados II'!$BR178:$BR178</f>
        <v>0</v>
      </c>
      <c r="Y177" s="157">
        <f>'[4]Relatório Empregados II'!$BU178</f>
        <v>0</v>
      </c>
      <c r="Z177" s="167">
        <f>'[4]Relatório Empregados II'!$BW178:$BW178</f>
        <v>0</v>
      </c>
      <c r="AA177" s="168">
        <f>'[4]Relatório Empregados II'!$CA178:$CA178</f>
        <v>0</v>
      </c>
      <c r="AB177" s="168">
        <f>'[4]Relatório Empregados II'!$CD178:$CD178</f>
        <v>0</v>
      </c>
      <c r="AC177" s="168">
        <f>'[4]Relatório Empregados II'!$CG178:$CG178</f>
        <v>0</v>
      </c>
      <c r="AD177" s="168">
        <f>'[4]Relatório Empregados II'!$CJ178</f>
        <v>0</v>
      </c>
      <c r="AE177" s="168">
        <f>'[4]Relatório Empregados II'!$CL178</f>
        <v>0</v>
      </c>
      <c r="AF177" s="168">
        <f>'[4]Relatório Empregados II'!$CN178:$CN178</f>
        <v>0</v>
      </c>
      <c r="AG177" s="168">
        <f>'[4]Relatório Empregados II'!$CQ178</f>
        <v>0</v>
      </c>
      <c r="AH177" s="140">
        <f>'[4]Relatório Empregados II'!$CS178:$CS178</f>
        <v>0</v>
      </c>
      <c r="AI177" s="157">
        <f>'[4]Relatório Empregados II'!$CV178:$CV178</f>
        <v>0</v>
      </c>
      <c r="AJ177" s="140">
        <f>'[4]Relatório Empregados II'!$CY178:$CY178</f>
        <v>0</v>
      </c>
      <c r="AK177" s="157">
        <f>'[4]Relatório Empregados II'!$DB178:$DB178</f>
        <v>0</v>
      </c>
      <c r="AL177" s="140">
        <f>'[4]Relatório Empregados II'!$DE178:$DE178</f>
        <v>0</v>
      </c>
      <c r="AM177" s="140">
        <f>'[4]Relatório Empregados II'!$DH178</f>
        <v>0</v>
      </c>
      <c r="AN177" s="157">
        <f>'[4]Relatório Empregados II'!$DJ178</f>
        <v>0</v>
      </c>
      <c r="AO177" s="140">
        <f>'[4]Relatório Empregados II'!$DL178</f>
        <v>0</v>
      </c>
      <c r="AP177" s="140">
        <f>'[4]Relatório Empregados II'!$DM$3:$DM178</f>
        <v>0</v>
      </c>
      <c r="AQ177" s="141"/>
      <c r="AR177" s="141"/>
      <c r="AS177" s="140">
        <f>'[4]Relatório Empregados II'!$DQ178:$DQ178</f>
        <v>0</v>
      </c>
      <c r="AT177" s="169">
        <f>'[4]Relatório Empregados II'!$DT178</f>
        <v>0</v>
      </c>
      <c r="AU177" s="167">
        <f>'[4]Relatório Empregados II'!$DV178</f>
        <v>0</v>
      </c>
      <c r="AV177" s="167">
        <f>'[4]Relatório Empregados II'!$DX178</f>
        <v>0</v>
      </c>
      <c r="AW177" s="156">
        <f>'[4]Relatório Empregados II'!$DZ178</f>
        <v>0</v>
      </c>
      <c r="AX177" s="156">
        <f>'[4]Relatório Empregados II'!$EB178</f>
        <v>0</v>
      </c>
      <c r="AY177" s="167">
        <f>'[4]Relatório Empregados II'!$ED178</f>
        <v>0</v>
      </c>
      <c r="AZ177" s="156">
        <f>'[4]Relatório Empregados II'!$EH178</f>
        <v>0</v>
      </c>
      <c r="BA177" s="156">
        <f>'[4]Relatório Empregados II'!$EJ178</f>
        <v>0</v>
      </c>
    </row>
    <row r="178" spans="1:53">
      <c r="A178" s="170">
        <f>IFERROR(('[4]Relatório Empregados II'!$A179:$B179),"")</f>
        <v>0</v>
      </c>
      <c r="B178" s="142">
        <f>'[4]Relatório Empregados II'!$D179:$D179</f>
        <v>0</v>
      </c>
      <c r="C178" s="158">
        <f>'[4]Relatório Empregados II'!$G179:$G179</f>
        <v>0</v>
      </c>
      <c r="D178" s="161">
        <f>'[4]Relatório Empregados II'!$J179</f>
        <v>0</v>
      </c>
      <c r="E178" s="143">
        <f>'[4]Relatório Empregados II'!$L179:L179</f>
        <v>0</v>
      </c>
      <c r="F178" s="144">
        <f>'[4]Relatório Empregados II'!$P179:$P179</f>
        <v>0</v>
      </c>
      <c r="G178" s="173" cm="1">
        <f t="array" ref="G178">'[4]Relatório Empregados II'!$T179:T179</f>
        <v>0</v>
      </c>
      <c r="H178" s="145">
        <f>'[4]Relatório Empregados II'!$W179</f>
        <v>0</v>
      </c>
      <c r="I178" s="146">
        <f>'[4]Relatório Empregados II'!$Y179:$Y179</f>
        <v>0</v>
      </c>
      <c r="J178" s="147">
        <f>'[4]Relatório Empregados II'!$AB179:$AB179</f>
        <v>0</v>
      </c>
      <c r="K178" s="162">
        <f>'[4]Relatório Empregados II'!$AE179:$AE179</f>
        <v>0</v>
      </c>
      <c r="L178" s="163" cm="1">
        <f t="array" ref="L178">'[4]Relatório Empregados II'!$AI179:$AI179</f>
        <v>0</v>
      </c>
      <c r="M178" s="149">
        <f>'[4]Relatório Empregados II'!$AL179:$AL179</f>
        <v>0</v>
      </c>
      <c r="N178" s="150">
        <f>'[4]Relatório Empregados II'!$AP179</f>
        <v>0</v>
      </c>
      <c r="O178" s="163">
        <f>'[4]Relatório Empregados II'!$AR179</f>
        <v>0</v>
      </c>
      <c r="P178" s="151">
        <f>'[4]Relatório Empregados II'!$AT179:$AT179</f>
        <v>0</v>
      </c>
      <c r="Q178" s="152">
        <f>'[4]Relatório Empregados II'!$AX179:$AX179</f>
        <v>0</v>
      </c>
      <c r="R178" s="153">
        <f>'[4]Relatório Empregados II'!$BA179:$BA179</f>
        <v>0</v>
      </c>
      <c r="S178" s="154">
        <f>'[4]Relatório Empregados II'!$BE179:$BE179</f>
        <v>0</v>
      </c>
      <c r="T178" s="154">
        <f>'[4]Relatório Empregados II'!$BH179:$BH179</f>
        <v>0</v>
      </c>
      <c r="U178" s="148">
        <f>'[4]Relatório Empregados II'!$BK179:$BK179</f>
        <v>0</v>
      </c>
      <c r="V178" s="165">
        <f>'[4]Relatório Empregados II'!$BN179</f>
        <v>0</v>
      </c>
      <c r="W178" s="204">
        <f>'[4]Relatório Empregados II'!$BP179</f>
        <v>0</v>
      </c>
      <c r="X178" s="140">
        <f>'[4]Relatório Empregados II'!$BR179:$BR179</f>
        <v>0</v>
      </c>
      <c r="Y178" s="157">
        <f>'[4]Relatório Empregados II'!$BU179</f>
        <v>0</v>
      </c>
      <c r="Z178" s="167">
        <f>'[4]Relatório Empregados II'!$BW179:$BW179</f>
        <v>0</v>
      </c>
      <c r="AA178" s="168">
        <f>'[4]Relatório Empregados II'!$CA179:$CA179</f>
        <v>0</v>
      </c>
      <c r="AB178" s="168">
        <f>'[4]Relatório Empregados II'!$CD179:$CD179</f>
        <v>0</v>
      </c>
      <c r="AC178" s="168">
        <f>'[4]Relatório Empregados II'!$CG179:$CG179</f>
        <v>0</v>
      </c>
      <c r="AD178" s="168">
        <f>'[4]Relatório Empregados II'!$CJ179</f>
        <v>0</v>
      </c>
      <c r="AE178" s="168">
        <f>'[4]Relatório Empregados II'!$CL179</f>
        <v>0</v>
      </c>
      <c r="AF178" s="168">
        <f>'[4]Relatório Empregados II'!$CN179:$CN179</f>
        <v>0</v>
      </c>
      <c r="AG178" s="168">
        <f>'[4]Relatório Empregados II'!$CQ179</f>
        <v>0</v>
      </c>
      <c r="AH178" s="140">
        <f>'[4]Relatório Empregados II'!$CS179:$CS179</f>
        <v>0</v>
      </c>
      <c r="AI178" s="157">
        <f>'[4]Relatório Empregados II'!$CV179:$CV179</f>
        <v>0</v>
      </c>
      <c r="AJ178" s="140">
        <f>'[4]Relatório Empregados II'!$CY179:$CY179</f>
        <v>0</v>
      </c>
      <c r="AK178" s="157">
        <f>'[4]Relatório Empregados II'!$DB179:$DB179</f>
        <v>0</v>
      </c>
      <c r="AL178" s="140">
        <f>'[4]Relatório Empregados II'!$DE179:$DE179</f>
        <v>0</v>
      </c>
      <c r="AM178" s="140">
        <f>'[4]Relatório Empregados II'!$DH179</f>
        <v>0</v>
      </c>
      <c r="AN178" s="157">
        <f>'[4]Relatório Empregados II'!$DJ179</f>
        <v>0</v>
      </c>
      <c r="AO178" s="140">
        <f>'[4]Relatório Empregados II'!$DL179</f>
        <v>0</v>
      </c>
      <c r="AP178" s="140">
        <f>'[4]Relatório Empregados II'!$DM$3:$DM179</f>
        <v>0</v>
      </c>
      <c r="AQ178" s="141"/>
      <c r="AR178" s="141"/>
      <c r="AS178" s="140">
        <f>'[4]Relatório Empregados II'!$DQ179:$DQ179</f>
        <v>0</v>
      </c>
      <c r="AT178" s="169">
        <f>'[4]Relatório Empregados II'!$DT179</f>
        <v>0</v>
      </c>
      <c r="AU178" s="167">
        <f>'[4]Relatório Empregados II'!$DV179</f>
        <v>0</v>
      </c>
      <c r="AV178" s="167">
        <f>'[4]Relatório Empregados II'!$DX179</f>
        <v>0</v>
      </c>
      <c r="AW178" s="156">
        <f>'[4]Relatório Empregados II'!$DZ179</f>
        <v>0</v>
      </c>
      <c r="AX178" s="156">
        <f>'[4]Relatório Empregados II'!$EB179</f>
        <v>0</v>
      </c>
      <c r="AY178" s="167">
        <f>'[4]Relatório Empregados II'!$ED179</f>
        <v>0</v>
      </c>
      <c r="AZ178" s="156">
        <f>'[4]Relatório Empregados II'!$EH179</f>
        <v>0</v>
      </c>
      <c r="BA178" s="156">
        <f>'[4]Relatório Empregados II'!$EJ179</f>
        <v>0</v>
      </c>
    </row>
    <row r="179" spans="1:53">
      <c r="A179" s="170">
        <f>IFERROR(('[4]Relatório Empregados II'!$A180:$B180),"")</f>
        <v>0</v>
      </c>
      <c r="B179" s="142">
        <f>'[4]Relatório Empregados II'!$D180:$D180</f>
        <v>0</v>
      </c>
      <c r="C179" s="158">
        <f>'[4]Relatório Empregados II'!$G180:$G180</f>
        <v>0</v>
      </c>
      <c r="D179" s="161">
        <f>'[4]Relatório Empregados II'!$J180</f>
        <v>0</v>
      </c>
      <c r="E179" s="143">
        <f>'[4]Relatório Empregados II'!$L180:L180</f>
        <v>0</v>
      </c>
      <c r="F179" s="144">
        <f>'[4]Relatório Empregados II'!$P180:$P180</f>
        <v>0</v>
      </c>
      <c r="G179" s="173" cm="1">
        <f t="array" ref="G179">'[4]Relatório Empregados II'!$T180:T180</f>
        <v>0</v>
      </c>
      <c r="H179" s="145">
        <f>'[4]Relatório Empregados II'!$W180</f>
        <v>0</v>
      </c>
      <c r="I179" s="146">
        <f>'[4]Relatório Empregados II'!$Y180:$Y180</f>
        <v>0</v>
      </c>
      <c r="J179" s="147">
        <f>'[4]Relatório Empregados II'!$AB180:$AB180</f>
        <v>0</v>
      </c>
      <c r="K179" s="162">
        <f>'[4]Relatório Empregados II'!$AE180:$AE180</f>
        <v>0</v>
      </c>
      <c r="L179" s="163" cm="1">
        <f t="array" ref="L179">'[4]Relatório Empregados II'!$AI180:$AI180</f>
        <v>0</v>
      </c>
      <c r="M179" s="149">
        <f>'[4]Relatório Empregados II'!$AL180:$AL180</f>
        <v>0</v>
      </c>
      <c r="N179" s="150">
        <f>'[4]Relatório Empregados II'!$AP180</f>
        <v>0</v>
      </c>
      <c r="O179" s="163">
        <f>'[4]Relatório Empregados II'!$AR180</f>
        <v>0</v>
      </c>
      <c r="P179" s="151">
        <f>'[4]Relatório Empregados II'!$AT180:$AT180</f>
        <v>0</v>
      </c>
      <c r="Q179" s="152">
        <f>'[4]Relatório Empregados II'!$AX180:$AX180</f>
        <v>0</v>
      </c>
      <c r="R179" s="153">
        <f>'[4]Relatório Empregados II'!$BA180:$BA180</f>
        <v>0</v>
      </c>
      <c r="S179" s="154">
        <f>'[4]Relatório Empregados II'!$BE180:$BE180</f>
        <v>0</v>
      </c>
      <c r="T179" s="154">
        <f>'[4]Relatório Empregados II'!$BH180:$BH180</f>
        <v>0</v>
      </c>
      <c r="U179" s="148">
        <f>'[4]Relatório Empregados II'!$BK180:$BK180</f>
        <v>0</v>
      </c>
      <c r="V179" s="165">
        <f>'[4]Relatório Empregados II'!$BN180</f>
        <v>0</v>
      </c>
      <c r="W179" s="204">
        <f>'[4]Relatório Empregados II'!$BP180</f>
        <v>0</v>
      </c>
      <c r="X179" s="140">
        <f>'[4]Relatório Empregados II'!$BR180:$BR180</f>
        <v>0</v>
      </c>
      <c r="Y179" s="157">
        <f>'[4]Relatório Empregados II'!$BU180</f>
        <v>0</v>
      </c>
      <c r="Z179" s="167">
        <f>'[4]Relatório Empregados II'!$BW180:$BW180</f>
        <v>0</v>
      </c>
      <c r="AA179" s="168">
        <f>'[4]Relatório Empregados II'!$CA180:$CA180</f>
        <v>0</v>
      </c>
      <c r="AB179" s="168">
        <f>'[4]Relatório Empregados II'!$CD180:$CD180</f>
        <v>0</v>
      </c>
      <c r="AC179" s="168">
        <f>'[4]Relatório Empregados II'!$CG180:$CG180</f>
        <v>0</v>
      </c>
      <c r="AD179" s="168">
        <f>'[4]Relatório Empregados II'!$CJ180</f>
        <v>0</v>
      </c>
      <c r="AE179" s="168">
        <f>'[4]Relatório Empregados II'!$CL180</f>
        <v>0</v>
      </c>
      <c r="AF179" s="168">
        <f>'[4]Relatório Empregados II'!$CN180:$CN180</f>
        <v>0</v>
      </c>
      <c r="AG179" s="168">
        <f>'[4]Relatório Empregados II'!$CQ180</f>
        <v>0</v>
      </c>
      <c r="AH179" s="140">
        <f>'[4]Relatório Empregados II'!$CS180:$CS180</f>
        <v>0</v>
      </c>
      <c r="AI179" s="157">
        <f>'[4]Relatório Empregados II'!$CV180:$CV180</f>
        <v>0</v>
      </c>
      <c r="AJ179" s="140">
        <f>'[4]Relatório Empregados II'!$CY180:$CY180</f>
        <v>0</v>
      </c>
      <c r="AK179" s="157">
        <f>'[4]Relatório Empregados II'!$DB180:$DB180</f>
        <v>0</v>
      </c>
      <c r="AL179" s="140">
        <f>'[4]Relatório Empregados II'!$DE180:$DE180</f>
        <v>0</v>
      </c>
      <c r="AM179" s="140">
        <f>'[4]Relatório Empregados II'!$DH180</f>
        <v>0</v>
      </c>
      <c r="AN179" s="157">
        <f>'[4]Relatório Empregados II'!$DJ180</f>
        <v>0</v>
      </c>
      <c r="AO179" s="140">
        <f>'[4]Relatório Empregados II'!$DL180</f>
        <v>0</v>
      </c>
      <c r="AP179" s="140">
        <f>'[4]Relatório Empregados II'!$DM$3:$DM180</f>
        <v>0</v>
      </c>
      <c r="AQ179" s="141"/>
      <c r="AR179" s="141"/>
      <c r="AS179" s="140">
        <f>'[4]Relatório Empregados II'!$DQ180:$DQ180</f>
        <v>0</v>
      </c>
      <c r="AT179" s="169">
        <f>'[4]Relatório Empregados II'!$DT180</f>
        <v>0</v>
      </c>
      <c r="AU179" s="167">
        <f>'[4]Relatório Empregados II'!$DV180</f>
        <v>0</v>
      </c>
      <c r="AV179" s="167">
        <f>'[4]Relatório Empregados II'!$DX180</f>
        <v>0</v>
      </c>
      <c r="AW179" s="156">
        <f>'[4]Relatório Empregados II'!$DZ180</f>
        <v>0</v>
      </c>
      <c r="AX179" s="156">
        <f>'[4]Relatório Empregados II'!$EB180</f>
        <v>0</v>
      </c>
      <c r="AY179" s="167">
        <f>'[4]Relatório Empregados II'!$ED180</f>
        <v>0</v>
      </c>
      <c r="AZ179" s="156">
        <f>'[4]Relatório Empregados II'!$EH180</f>
        <v>0</v>
      </c>
      <c r="BA179" s="156">
        <f>'[4]Relatório Empregados II'!$EJ180</f>
        <v>0</v>
      </c>
    </row>
    <row r="180" spans="1:53">
      <c r="A180" s="170">
        <f>IFERROR(('[4]Relatório Empregados II'!$A181:$B181),"")</f>
        <v>0</v>
      </c>
      <c r="B180" s="142">
        <f>'[4]Relatório Empregados II'!$D181:$D181</f>
        <v>0</v>
      </c>
      <c r="C180" s="158">
        <f>'[4]Relatório Empregados II'!$G181:$G181</f>
        <v>0</v>
      </c>
      <c r="D180" s="161">
        <f>'[4]Relatório Empregados II'!$J181</f>
        <v>0</v>
      </c>
      <c r="E180" s="143">
        <f>'[4]Relatório Empregados II'!$L181:L181</f>
        <v>0</v>
      </c>
      <c r="F180" s="144">
        <f>'[4]Relatório Empregados II'!$P181:$P181</f>
        <v>0</v>
      </c>
      <c r="G180" s="173" cm="1">
        <f t="array" ref="G180">'[4]Relatório Empregados II'!$T181:T181</f>
        <v>0</v>
      </c>
      <c r="H180" s="145">
        <f>'[4]Relatório Empregados II'!$W181</f>
        <v>0</v>
      </c>
      <c r="I180" s="146">
        <f>'[4]Relatório Empregados II'!$Y181:$Y181</f>
        <v>0</v>
      </c>
      <c r="J180" s="147">
        <f>'[4]Relatório Empregados II'!$AB181:$AB181</f>
        <v>0</v>
      </c>
      <c r="K180" s="162">
        <f>'[4]Relatório Empregados II'!$AE181:$AE181</f>
        <v>0</v>
      </c>
      <c r="L180" s="163" cm="1">
        <f t="array" ref="L180">'[4]Relatório Empregados II'!$AI181:$AI181</f>
        <v>0</v>
      </c>
      <c r="M180" s="149">
        <f>'[4]Relatório Empregados II'!$AL181:$AL181</f>
        <v>0</v>
      </c>
      <c r="N180" s="150">
        <f>'[4]Relatório Empregados II'!$AP181</f>
        <v>0</v>
      </c>
      <c r="O180" s="163">
        <f>'[4]Relatório Empregados II'!$AR181</f>
        <v>0</v>
      </c>
      <c r="P180" s="151">
        <f>'[4]Relatório Empregados II'!$AT181:$AT181</f>
        <v>0</v>
      </c>
      <c r="Q180" s="152">
        <f>'[4]Relatório Empregados II'!$AX181:$AX181</f>
        <v>0</v>
      </c>
      <c r="R180" s="153">
        <f>'[4]Relatório Empregados II'!$BA181:$BA181</f>
        <v>0</v>
      </c>
      <c r="S180" s="154">
        <f>'[4]Relatório Empregados II'!$BE181:$BE181</f>
        <v>0</v>
      </c>
      <c r="T180" s="154">
        <f>'[4]Relatório Empregados II'!$BH181:$BH181</f>
        <v>0</v>
      </c>
      <c r="U180" s="148">
        <f>'[4]Relatório Empregados II'!$BK181:$BK181</f>
        <v>0</v>
      </c>
      <c r="V180" s="165">
        <f>'[4]Relatório Empregados II'!$BN181</f>
        <v>0</v>
      </c>
      <c r="W180" s="204">
        <f>'[4]Relatório Empregados II'!$BP181</f>
        <v>0</v>
      </c>
      <c r="X180" s="140">
        <f>'[4]Relatório Empregados II'!$BR181:$BR181</f>
        <v>0</v>
      </c>
      <c r="Y180" s="157">
        <f>'[4]Relatório Empregados II'!$BU181</f>
        <v>0</v>
      </c>
      <c r="Z180" s="167">
        <f>'[4]Relatório Empregados II'!$BW181:$BW181</f>
        <v>0</v>
      </c>
      <c r="AA180" s="168">
        <f>'[4]Relatório Empregados II'!$CA181:$CA181</f>
        <v>0</v>
      </c>
      <c r="AB180" s="168">
        <f>'[4]Relatório Empregados II'!$CD181:$CD181</f>
        <v>0</v>
      </c>
      <c r="AC180" s="168">
        <f>'[4]Relatório Empregados II'!$CG181:$CG181</f>
        <v>0</v>
      </c>
      <c r="AD180" s="168">
        <f>'[4]Relatório Empregados II'!$CJ181</f>
        <v>0</v>
      </c>
      <c r="AE180" s="168">
        <f>'[4]Relatório Empregados II'!$CL181</f>
        <v>0</v>
      </c>
      <c r="AF180" s="168">
        <f>'[4]Relatório Empregados II'!$CN181:$CN181</f>
        <v>0</v>
      </c>
      <c r="AG180" s="168">
        <f>'[4]Relatório Empregados II'!$CQ181</f>
        <v>0</v>
      </c>
      <c r="AH180" s="140">
        <f>'[4]Relatório Empregados II'!$CS181:$CS181</f>
        <v>0</v>
      </c>
      <c r="AI180" s="157">
        <f>'[4]Relatório Empregados II'!$CV181:$CV181</f>
        <v>0</v>
      </c>
      <c r="AJ180" s="140">
        <f>'[4]Relatório Empregados II'!$CY181:$CY181</f>
        <v>0</v>
      </c>
      <c r="AK180" s="157">
        <f>'[4]Relatório Empregados II'!$DB181:$DB181</f>
        <v>0</v>
      </c>
      <c r="AL180" s="140">
        <f>'[4]Relatório Empregados II'!$DE181:$DE181</f>
        <v>0</v>
      </c>
      <c r="AM180" s="140">
        <f>'[4]Relatório Empregados II'!$DH181</f>
        <v>0</v>
      </c>
      <c r="AN180" s="157">
        <f>'[4]Relatório Empregados II'!$DJ181</f>
        <v>0</v>
      </c>
      <c r="AO180" s="140">
        <f>'[4]Relatório Empregados II'!$DL181</f>
        <v>0</v>
      </c>
      <c r="AP180" s="140">
        <f>'[4]Relatório Empregados II'!$DM$3:$DM181</f>
        <v>0</v>
      </c>
      <c r="AQ180" s="141"/>
      <c r="AR180" s="141"/>
      <c r="AS180" s="140">
        <f>'[4]Relatório Empregados II'!$DQ181:$DQ181</f>
        <v>0</v>
      </c>
      <c r="AT180" s="169">
        <f>'[4]Relatório Empregados II'!$DT181</f>
        <v>0</v>
      </c>
      <c r="AU180" s="167">
        <f>'[4]Relatório Empregados II'!$DV181</f>
        <v>0</v>
      </c>
      <c r="AV180" s="167">
        <f>'[4]Relatório Empregados II'!$DX181</f>
        <v>0</v>
      </c>
      <c r="AW180" s="156">
        <f>'[4]Relatório Empregados II'!$DZ181</f>
        <v>0</v>
      </c>
      <c r="AX180" s="156">
        <f>'[4]Relatório Empregados II'!$EB181</f>
        <v>0</v>
      </c>
      <c r="AY180" s="167">
        <f>'[4]Relatório Empregados II'!$ED181</f>
        <v>0</v>
      </c>
      <c r="AZ180" s="156">
        <f>'[4]Relatório Empregados II'!$EH181</f>
        <v>0</v>
      </c>
      <c r="BA180" s="156">
        <f>'[4]Relatório Empregados II'!$EJ181</f>
        <v>0</v>
      </c>
    </row>
    <row r="181" spans="1:53">
      <c r="A181" s="170">
        <f>IFERROR(('[4]Relatório Empregados II'!$A182:$B182),"")</f>
        <v>0</v>
      </c>
      <c r="B181" s="142">
        <f>'[4]Relatório Empregados II'!$D182:$D182</f>
        <v>0</v>
      </c>
      <c r="C181" s="158">
        <f>'[4]Relatório Empregados II'!$G182:$G182</f>
        <v>0</v>
      </c>
      <c r="D181" s="161">
        <f>'[4]Relatório Empregados II'!$J182</f>
        <v>0</v>
      </c>
      <c r="E181" s="143">
        <f>'[4]Relatório Empregados II'!$L182:L182</f>
        <v>0</v>
      </c>
      <c r="F181" s="144">
        <f>'[4]Relatório Empregados II'!$P182:$P182</f>
        <v>0</v>
      </c>
      <c r="G181" s="173" cm="1">
        <f t="array" ref="G181">'[4]Relatório Empregados II'!$T182:T182</f>
        <v>0</v>
      </c>
      <c r="H181" s="145">
        <f>'[4]Relatório Empregados II'!$W182</f>
        <v>0</v>
      </c>
      <c r="I181" s="146">
        <f>'[4]Relatório Empregados II'!$Y182:$Y182</f>
        <v>0</v>
      </c>
      <c r="J181" s="147">
        <f>'[4]Relatório Empregados II'!$AB182:$AB182</f>
        <v>0</v>
      </c>
      <c r="K181" s="162">
        <f>'[4]Relatório Empregados II'!$AE182:$AE182</f>
        <v>0</v>
      </c>
      <c r="L181" s="163" cm="1">
        <f t="array" ref="L181">'[4]Relatório Empregados II'!$AI182:$AI182</f>
        <v>0</v>
      </c>
      <c r="M181" s="149">
        <f>'[4]Relatório Empregados II'!$AL182:$AL182</f>
        <v>0</v>
      </c>
      <c r="N181" s="150">
        <f>'[4]Relatório Empregados II'!$AP182</f>
        <v>0</v>
      </c>
      <c r="O181" s="163">
        <f>'[4]Relatório Empregados II'!$AR182</f>
        <v>0</v>
      </c>
      <c r="P181" s="151">
        <f>'[4]Relatório Empregados II'!$AT182:$AT182</f>
        <v>0</v>
      </c>
      <c r="Q181" s="152">
        <f>'[4]Relatório Empregados II'!$AX182:$AX182</f>
        <v>0</v>
      </c>
      <c r="R181" s="153">
        <f>'[4]Relatório Empregados II'!$BA182:$BA182</f>
        <v>0</v>
      </c>
      <c r="S181" s="154">
        <f>'[4]Relatório Empregados II'!$BE182:$BE182</f>
        <v>0</v>
      </c>
      <c r="T181" s="154">
        <f>'[4]Relatório Empregados II'!$BH182:$BH182</f>
        <v>0</v>
      </c>
      <c r="U181" s="148">
        <f>'[4]Relatório Empregados II'!$BK182:$BK182</f>
        <v>0</v>
      </c>
      <c r="V181" s="165">
        <f>'[4]Relatório Empregados II'!$BN182</f>
        <v>0</v>
      </c>
      <c r="W181" s="204">
        <f>'[4]Relatório Empregados II'!$BP182</f>
        <v>0</v>
      </c>
      <c r="X181" s="140">
        <f>'[4]Relatório Empregados II'!$BR182:$BR182</f>
        <v>0</v>
      </c>
      <c r="Y181" s="157">
        <f>'[4]Relatório Empregados II'!$BU182</f>
        <v>0</v>
      </c>
      <c r="Z181" s="167">
        <f>'[4]Relatório Empregados II'!$BW182:$BW182</f>
        <v>0</v>
      </c>
      <c r="AA181" s="168">
        <f>'[4]Relatório Empregados II'!$CA182:$CA182</f>
        <v>0</v>
      </c>
      <c r="AB181" s="168">
        <f>'[4]Relatório Empregados II'!$CD182:$CD182</f>
        <v>0</v>
      </c>
      <c r="AC181" s="168">
        <f>'[4]Relatório Empregados II'!$CG182:$CG182</f>
        <v>0</v>
      </c>
      <c r="AD181" s="168">
        <f>'[4]Relatório Empregados II'!$CJ182</f>
        <v>0</v>
      </c>
      <c r="AE181" s="168">
        <f>'[4]Relatório Empregados II'!$CL182</f>
        <v>0</v>
      </c>
      <c r="AF181" s="168">
        <f>'[4]Relatório Empregados II'!$CN182:$CN182</f>
        <v>0</v>
      </c>
      <c r="AG181" s="168">
        <f>'[4]Relatório Empregados II'!$CQ182</f>
        <v>0</v>
      </c>
      <c r="AH181" s="140">
        <f>'[4]Relatório Empregados II'!$CS182:$CS182</f>
        <v>0</v>
      </c>
      <c r="AI181" s="157">
        <f>'[4]Relatório Empregados II'!$CV182:$CV182</f>
        <v>0</v>
      </c>
      <c r="AJ181" s="140">
        <f>'[4]Relatório Empregados II'!$CY182:$CY182</f>
        <v>0</v>
      </c>
      <c r="AK181" s="157">
        <f>'[4]Relatório Empregados II'!$DB182:$DB182</f>
        <v>0</v>
      </c>
      <c r="AL181" s="140">
        <f>'[4]Relatório Empregados II'!$DE182:$DE182</f>
        <v>0</v>
      </c>
      <c r="AM181" s="140">
        <f>'[4]Relatório Empregados II'!$DH182</f>
        <v>0</v>
      </c>
      <c r="AN181" s="157">
        <f>'[4]Relatório Empregados II'!$DJ182</f>
        <v>0</v>
      </c>
      <c r="AO181" s="140">
        <f>'[4]Relatório Empregados II'!$DL182</f>
        <v>0</v>
      </c>
      <c r="AP181" s="140">
        <f>'[4]Relatório Empregados II'!$DM$3:$DM182</f>
        <v>0</v>
      </c>
      <c r="AQ181" s="141"/>
      <c r="AR181" s="141"/>
      <c r="AS181" s="140">
        <f>'[4]Relatório Empregados II'!$DQ182:$DQ182</f>
        <v>0</v>
      </c>
      <c r="AT181" s="169">
        <f>'[4]Relatório Empregados II'!$DT182</f>
        <v>0</v>
      </c>
      <c r="AU181" s="167">
        <f>'[4]Relatório Empregados II'!$DV182</f>
        <v>0</v>
      </c>
      <c r="AV181" s="167">
        <f>'[4]Relatório Empregados II'!$DX182</f>
        <v>0</v>
      </c>
      <c r="AW181" s="156">
        <f>'[4]Relatório Empregados II'!$DZ182</f>
        <v>0</v>
      </c>
      <c r="AX181" s="156">
        <f>'[4]Relatório Empregados II'!$EB182</f>
        <v>0</v>
      </c>
      <c r="AY181" s="167">
        <f>'[4]Relatório Empregados II'!$ED182</f>
        <v>0</v>
      </c>
      <c r="AZ181" s="156">
        <f>'[4]Relatório Empregados II'!$EH182</f>
        <v>0</v>
      </c>
      <c r="BA181" s="156">
        <f>'[4]Relatório Empregados II'!$EJ182</f>
        <v>0</v>
      </c>
    </row>
    <row r="182" spans="1:53">
      <c r="A182" s="170">
        <f>IFERROR(('[4]Relatório Empregados II'!$A183:$B183),"")</f>
        <v>0</v>
      </c>
      <c r="B182" s="142">
        <f>'[4]Relatório Empregados II'!$D183:$D183</f>
        <v>0</v>
      </c>
      <c r="C182" s="158">
        <f>'[4]Relatório Empregados II'!$G183:$G183</f>
        <v>0</v>
      </c>
      <c r="D182" s="161">
        <f>'[4]Relatório Empregados II'!$J183</f>
        <v>0</v>
      </c>
      <c r="E182" s="143">
        <f>'[4]Relatório Empregados II'!$L183:L183</f>
        <v>0</v>
      </c>
      <c r="F182" s="144">
        <f>'[4]Relatório Empregados II'!$P183:$P183</f>
        <v>0</v>
      </c>
      <c r="G182" s="173" cm="1">
        <f t="array" ref="G182">'[4]Relatório Empregados II'!$T183:T183</f>
        <v>0</v>
      </c>
      <c r="H182" s="145">
        <f>'[4]Relatório Empregados II'!$W183</f>
        <v>0</v>
      </c>
      <c r="I182" s="146">
        <f>'[4]Relatório Empregados II'!$Y183:$Y183</f>
        <v>0</v>
      </c>
      <c r="J182" s="147">
        <f>'[4]Relatório Empregados II'!$AB183:$AB183</f>
        <v>0</v>
      </c>
      <c r="K182" s="162">
        <f>'[4]Relatório Empregados II'!$AE183:$AE183</f>
        <v>0</v>
      </c>
      <c r="L182" s="163" cm="1">
        <f t="array" ref="L182">'[4]Relatório Empregados II'!$AI183:$AI183</f>
        <v>0</v>
      </c>
      <c r="M182" s="149">
        <f>'[4]Relatório Empregados II'!$AL183:$AL183</f>
        <v>0</v>
      </c>
      <c r="N182" s="150">
        <f>'[4]Relatório Empregados II'!$AP183</f>
        <v>0</v>
      </c>
      <c r="O182" s="163">
        <f>'[4]Relatório Empregados II'!$AR183</f>
        <v>0</v>
      </c>
      <c r="P182" s="151">
        <f>'[4]Relatório Empregados II'!$AT183:$AT183</f>
        <v>0</v>
      </c>
      <c r="Q182" s="152">
        <f>'[4]Relatório Empregados II'!$AX183:$AX183</f>
        <v>0</v>
      </c>
      <c r="R182" s="153">
        <f>'[4]Relatório Empregados II'!$BA183:$BA183</f>
        <v>0</v>
      </c>
      <c r="S182" s="154">
        <f>'[4]Relatório Empregados II'!$BE183:$BE183</f>
        <v>0</v>
      </c>
      <c r="T182" s="154">
        <f>'[4]Relatório Empregados II'!$BH183:$BH183</f>
        <v>0</v>
      </c>
      <c r="U182" s="148">
        <f>'[4]Relatório Empregados II'!$BK183:$BK183</f>
        <v>0</v>
      </c>
      <c r="V182" s="165">
        <f>'[4]Relatório Empregados II'!$BN183</f>
        <v>0</v>
      </c>
      <c r="W182" s="204">
        <f>'[4]Relatório Empregados II'!$BP183</f>
        <v>0</v>
      </c>
      <c r="X182" s="140">
        <f>'[4]Relatório Empregados II'!$BR183:$BR183</f>
        <v>0</v>
      </c>
      <c r="Y182" s="157">
        <f>'[4]Relatório Empregados II'!$BU183</f>
        <v>0</v>
      </c>
      <c r="Z182" s="167">
        <f>'[4]Relatório Empregados II'!$BW183:$BW183</f>
        <v>0</v>
      </c>
      <c r="AA182" s="168">
        <f>'[4]Relatório Empregados II'!$CA183:$CA183</f>
        <v>0</v>
      </c>
      <c r="AB182" s="168">
        <f>'[4]Relatório Empregados II'!$CD183:$CD183</f>
        <v>0</v>
      </c>
      <c r="AC182" s="168">
        <f>'[4]Relatório Empregados II'!$CG183:$CG183</f>
        <v>0</v>
      </c>
      <c r="AD182" s="168">
        <f>'[4]Relatório Empregados II'!$CJ183</f>
        <v>0</v>
      </c>
      <c r="AE182" s="168">
        <f>'[4]Relatório Empregados II'!$CL183</f>
        <v>0</v>
      </c>
      <c r="AF182" s="168">
        <f>'[4]Relatório Empregados II'!$CN183:$CN183</f>
        <v>0</v>
      </c>
      <c r="AG182" s="168">
        <f>'[4]Relatório Empregados II'!$CQ183</f>
        <v>0</v>
      </c>
      <c r="AH182" s="140">
        <f>'[4]Relatório Empregados II'!$CS183:$CS183</f>
        <v>0</v>
      </c>
      <c r="AI182" s="157">
        <f>'[4]Relatório Empregados II'!$CV183:$CV183</f>
        <v>0</v>
      </c>
      <c r="AJ182" s="140">
        <f>'[4]Relatório Empregados II'!$CY183:$CY183</f>
        <v>0</v>
      </c>
      <c r="AK182" s="157">
        <f>'[4]Relatório Empregados II'!$DB183:$DB183</f>
        <v>0</v>
      </c>
      <c r="AL182" s="140">
        <f>'[4]Relatório Empregados II'!$DE183:$DE183</f>
        <v>0</v>
      </c>
      <c r="AM182" s="140">
        <f>'[4]Relatório Empregados II'!$DH183</f>
        <v>0</v>
      </c>
      <c r="AN182" s="157">
        <f>'[4]Relatório Empregados II'!$DJ183</f>
        <v>0</v>
      </c>
      <c r="AO182" s="140">
        <f>'[4]Relatório Empregados II'!$DL183</f>
        <v>0</v>
      </c>
      <c r="AP182" s="140">
        <f>'[4]Relatório Empregados II'!$DM$3:$DM183</f>
        <v>0</v>
      </c>
      <c r="AQ182" s="141"/>
      <c r="AR182" s="141"/>
      <c r="AS182" s="140">
        <f>'[4]Relatório Empregados II'!$DQ183:$DQ183</f>
        <v>0</v>
      </c>
      <c r="AT182" s="169">
        <f>'[4]Relatório Empregados II'!$DT183</f>
        <v>0</v>
      </c>
      <c r="AU182" s="167">
        <f>'[4]Relatório Empregados II'!$DV183</f>
        <v>0</v>
      </c>
      <c r="AV182" s="167">
        <f>'[4]Relatório Empregados II'!$DX183</f>
        <v>0</v>
      </c>
      <c r="AW182" s="156">
        <f>'[4]Relatório Empregados II'!$DZ183</f>
        <v>0</v>
      </c>
      <c r="AX182" s="156">
        <f>'[4]Relatório Empregados II'!$EB183</f>
        <v>0</v>
      </c>
      <c r="AY182" s="167">
        <f>'[4]Relatório Empregados II'!$ED183</f>
        <v>0</v>
      </c>
      <c r="AZ182" s="156">
        <f>'[4]Relatório Empregados II'!$EH183</f>
        <v>0</v>
      </c>
      <c r="BA182" s="156">
        <f>'[4]Relatório Empregados II'!$EJ183</f>
        <v>0</v>
      </c>
    </row>
    <row r="183" spans="1:53">
      <c r="A183" s="170">
        <f>IFERROR(('[4]Relatório Empregados II'!$A184:$B184),"")</f>
        <v>0</v>
      </c>
      <c r="B183" s="142">
        <f>'[4]Relatório Empregados II'!$D184:$D184</f>
        <v>0</v>
      </c>
      <c r="C183" s="158">
        <f>'[4]Relatório Empregados II'!$G184:$G184</f>
        <v>0</v>
      </c>
      <c r="D183" s="161">
        <f>'[4]Relatório Empregados II'!$J184</f>
        <v>0</v>
      </c>
      <c r="E183" s="143">
        <f>'[4]Relatório Empregados II'!$L184:L184</f>
        <v>0</v>
      </c>
      <c r="F183" s="144">
        <f>'[4]Relatório Empregados II'!$P184:$P184</f>
        <v>0</v>
      </c>
      <c r="G183" s="173" cm="1">
        <f t="array" ref="G183">'[4]Relatório Empregados II'!$T184:T184</f>
        <v>0</v>
      </c>
      <c r="H183" s="145">
        <f>'[4]Relatório Empregados II'!$W184</f>
        <v>0</v>
      </c>
      <c r="I183" s="146">
        <f>'[4]Relatório Empregados II'!$Y184:$Y184</f>
        <v>0</v>
      </c>
      <c r="J183" s="147">
        <f>'[4]Relatório Empregados II'!$AB184:$AB184</f>
        <v>0</v>
      </c>
      <c r="K183" s="162">
        <f>'[4]Relatório Empregados II'!$AE184:$AE184</f>
        <v>0</v>
      </c>
      <c r="L183" s="163" cm="1">
        <f t="array" ref="L183">'[4]Relatório Empregados II'!$AI184:$AI184</f>
        <v>0</v>
      </c>
      <c r="M183" s="149">
        <f>'[4]Relatório Empregados II'!$AL184:$AL184</f>
        <v>0</v>
      </c>
      <c r="N183" s="150">
        <f>'[4]Relatório Empregados II'!$AP184</f>
        <v>0</v>
      </c>
      <c r="O183" s="163">
        <f>'[4]Relatório Empregados II'!$AR184</f>
        <v>0</v>
      </c>
      <c r="P183" s="151">
        <f>'[4]Relatório Empregados II'!$AT184:$AT184</f>
        <v>0</v>
      </c>
      <c r="Q183" s="152">
        <f>'[4]Relatório Empregados II'!$AX184:$AX184</f>
        <v>0</v>
      </c>
      <c r="R183" s="153">
        <f>'[4]Relatório Empregados II'!$BA184:$BA184</f>
        <v>0</v>
      </c>
      <c r="S183" s="154">
        <f>'[4]Relatório Empregados II'!$BE184:$BE184</f>
        <v>0</v>
      </c>
      <c r="T183" s="154">
        <f>'[4]Relatório Empregados II'!$BH184:$BH184</f>
        <v>0</v>
      </c>
      <c r="U183" s="148">
        <f>'[4]Relatório Empregados II'!$BK184:$BK184</f>
        <v>0</v>
      </c>
      <c r="V183" s="165">
        <f>'[4]Relatório Empregados II'!$BN184</f>
        <v>0</v>
      </c>
      <c r="W183" s="204">
        <f>'[4]Relatório Empregados II'!$BP184</f>
        <v>0</v>
      </c>
      <c r="X183" s="140">
        <f>'[4]Relatório Empregados II'!$BR184:$BR184</f>
        <v>0</v>
      </c>
      <c r="Y183" s="157">
        <f>'[4]Relatório Empregados II'!$BU184</f>
        <v>0</v>
      </c>
      <c r="Z183" s="167">
        <f>'[4]Relatório Empregados II'!$BW184:$BW184</f>
        <v>0</v>
      </c>
      <c r="AA183" s="168">
        <f>'[4]Relatório Empregados II'!$CA184:$CA184</f>
        <v>0</v>
      </c>
      <c r="AB183" s="168">
        <f>'[4]Relatório Empregados II'!$CD184:$CD184</f>
        <v>0</v>
      </c>
      <c r="AC183" s="168">
        <f>'[4]Relatório Empregados II'!$CG184:$CG184</f>
        <v>0</v>
      </c>
      <c r="AD183" s="168">
        <f>'[4]Relatório Empregados II'!$CJ184</f>
        <v>0</v>
      </c>
      <c r="AE183" s="168">
        <f>'[4]Relatório Empregados II'!$CL184</f>
        <v>0</v>
      </c>
      <c r="AF183" s="168">
        <f>'[4]Relatório Empregados II'!$CN184:$CN184</f>
        <v>0</v>
      </c>
      <c r="AG183" s="168">
        <f>'[4]Relatório Empregados II'!$CQ184</f>
        <v>0</v>
      </c>
      <c r="AH183" s="140">
        <f>'[4]Relatório Empregados II'!$CS184:$CS184</f>
        <v>0</v>
      </c>
      <c r="AI183" s="157">
        <f>'[4]Relatório Empregados II'!$CV184:$CV184</f>
        <v>0</v>
      </c>
      <c r="AJ183" s="140">
        <f>'[4]Relatório Empregados II'!$CY184:$CY184</f>
        <v>0</v>
      </c>
      <c r="AK183" s="157">
        <f>'[4]Relatório Empregados II'!$DB184:$DB184</f>
        <v>0</v>
      </c>
      <c r="AL183" s="140">
        <f>'[4]Relatório Empregados II'!$DE184:$DE184</f>
        <v>0</v>
      </c>
      <c r="AM183" s="140">
        <f>'[4]Relatório Empregados II'!$DH184</f>
        <v>0</v>
      </c>
      <c r="AN183" s="157">
        <f>'[4]Relatório Empregados II'!$DJ184</f>
        <v>0</v>
      </c>
      <c r="AO183" s="140">
        <f>'[4]Relatório Empregados II'!$DL184</f>
        <v>0</v>
      </c>
      <c r="AP183" s="140">
        <f>'[4]Relatório Empregados II'!$DM$3:$DM184</f>
        <v>0</v>
      </c>
      <c r="AQ183" s="141"/>
      <c r="AR183" s="141"/>
      <c r="AS183" s="140">
        <f>'[4]Relatório Empregados II'!$DQ184:$DQ184</f>
        <v>0</v>
      </c>
      <c r="AT183" s="169">
        <f>'[4]Relatório Empregados II'!$DT184</f>
        <v>0</v>
      </c>
      <c r="AU183" s="167">
        <f>'[4]Relatório Empregados II'!$DV184</f>
        <v>0</v>
      </c>
      <c r="AV183" s="167">
        <f>'[4]Relatório Empregados II'!$DX184</f>
        <v>0</v>
      </c>
      <c r="AW183" s="156">
        <f>'[4]Relatório Empregados II'!$DZ184</f>
        <v>0</v>
      </c>
      <c r="AX183" s="156">
        <f>'[4]Relatório Empregados II'!$EB184</f>
        <v>0</v>
      </c>
      <c r="AY183" s="167">
        <f>'[4]Relatório Empregados II'!$ED184</f>
        <v>0</v>
      </c>
      <c r="AZ183" s="156">
        <f>'[4]Relatório Empregados II'!$EH184</f>
        <v>0</v>
      </c>
      <c r="BA183" s="156">
        <f>'[4]Relatório Empregados II'!$EJ184</f>
        <v>0</v>
      </c>
    </row>
    <row r="184" spans="1:53">
      <c r="A184" s="170">
        <f>IFERROR(('[4]Relatório Empregados II'!$A185:$B185),"")</f>
        <v>0</v>
      </c>
      <c r="B184" s="142">
        <f>'[4]Relatório Empregados II'!$D185:$D185</f>
        <v>0</v>
      </c>
      <c r="C184" s="158">
        <f>'[4]Relatório Empregados II'!$G185:$G185</f>
        <v>0</v>
      </c>
      <c r="D184" s="161">
        <f>'[4]Relatório Empregados II'!$J185</f>
        <v>0</v>
      </c>
      <c r="E184" s="143">
        <f>'[4]Relatório Empregados II'!$L185:L185</f>
        <v>0</v>
      </c>
      <c r="F184" s="144">
        <f>'[4]Relatório Empregados II'!$P185:$P185</f>
        <v>0</v>
      </c>
      <c r="G184" s="173" cm="1">
        <f t="array" ref="G184">'[4]Relatório Empregados II'!$T185:T185</f>
        <v>0</v>
      </c>
      <c r="H184" s="145">
        <f>'[4]Relatório Empregados II'!$W185</f>
        <v>0</v>
      </c>
      <c r="I184" s="146">
        <f>'[4]Relatório Empregados II'!$Y185:$Y185</f>
        <v>0</v>
      </c>
      <c r="J184" s="147">
        <f>'[4]Relatório Empregados II'!$AB185:$AB185</f>
        <v>0</v>
      </c>
      <c r="K184" s="162">
        <f>'[4]Relatório Empregados II'!$AE185:$AE185</f>
        <v>0</v>
      </c>
      <c r="L184" s="163" cm="1">
        <f t="array" ref="L184">'[4]Relatório Empregados II'!$AI185:$AI185</f>
        <v>0</v>
      </c>
      <c r="M184" s="149">
        <f>'[4]Relatório Empregados II'!$AL185:$AL185</f>
        <v>0</v>
      </c>
      <c r="N184" s="150">
        <f>'[4]Relatório Empregados II'!$AP185</f>
        <v>0</v>
      </c>
      <c r="O184" s="163">
        <f>'[4]Relatório Empregados II'!$AR185</f>
        <v>0</v>
      </c>
      <c r="P184" s="151">
        <f>'[4]Relatório Empregados II'!$AT185:$AT185</f>
        <v>0</v>
      </c>
      <c r="Q184" s="152">
        <f>'[4]Relatório Empregados II'!$AX185:$AX185</f>
        <v>0</v>
      </c>
      <c r="R184" s="153">
        <f>'[4]Relatório Empregados II'!$BA185:$BA185</f>
        <v>0</v>
      </c>
      <c r="S184" s="154">
        <f>'[4]Relatório Empregados II'!$BE185:$BE185</f>
        <v>0</v>
      </c>
      <c r="T184" s="154">
        <f>'[4]Relatório Empregados II'!$BH185:$BH185</f>
        <v>0</v>
      </c>
      <c r="U184" s="148">
        <f>'[4]Relatório Empregados II'!$BK185:$BK185</f>
        <v>0</v>
      </c>
      <c r="V184" s="165">
        <f>'[4]Relatório Empregados II'!$BN185</f>
        <v>0</v>
      </c>
      <c r="W184" s="204">
        <f>'[4]Relatório Empregados II'!$BP185</f>
        <v>0</v>
      </c>
      <c r="X184" s="140">
        <f>'[4]Relatório Empregados II'!$BR185:$BR185</f>
        <v>0</v>
      </c>
      <c r="Y184" s="157">
        <f>'[4]Relatório Empregados II'!$BU185</f>
        <v>0</v>
      </c>
      <c r="Z184" s="167">
        <f>'[4]Relatório Empregados II'!$BW185:$BW185</f>
        <v>0</v>
      </c>
      <c r="AA184" s="168">
        <f>'[4]Relatório Empregados II'!$CA185:$CA185</f>
        <v>0</v>
      </c>
      <c r="AB184" s="168">
        <f>'[4]Relatório Empregados II'!$CD185:$CD185</f>
        <v>0</v>
      </c>
      <c r="AC184" s="168">
        <f>'[4]Relatório Empregados II'!$CG185:$CG185</f>
        <v>0</v>
      </c>
      <c r="AD184" s="168">
        <f>'[4]Relatório Empregados II'!$CJ185</f>
        <v>0</v>
      </c>
      <c r="AE184" s="168">
        <f>'[4]Relatório Empregados II'!$CL185</f>
        <v>0</v>
      </c>
      <c r="AF184" s="168">
        <f>'[4]Relatório Empregados II'!$CN185:$CN185</f>
        <v>0</v>
      </c>
      <c r="AG184" s="168">
        <f>'[4]Relatório Empregados II'!$CQ185</f>
        <v>0</v>
      </c>
      <c r="AH184" s="140">
        <f>'[4]Relatório Empregados II'!$CS185:$CS185</f>
        <v>0</v>
      </c>
      <c r="AI184" s="157">
        <f>'[4]Relatório Empregados II'!$CV185:$CV185</f>
        <v>0</v>
      </c>
      <c r="AJ184" s="140">
        <f>'[4]Relatório Empregados II'!$CY185:$CY185</f>
        <v>0</v>
      </c>
      <c r="AK184" s="157">
        <f>'[4]Relatório Empregados II'!$DB185:$DB185</f>
        <v>0</v>
      </c>
      <c r="AL184" s="140">
        <f>'[4]Relatório Empregados II'!$DE185:$DE185</f>
        <v>0</v>
      </c>
      <c r="AM184" s="140">
        <f>'[4]Relatório Empregados II'!$DH185</f>
        <v>0</v>
      </c>
      <c r="AN184" s="157">
        <f>'[4]Relatório Empregados II'!$DJ185</f>
        <v>0</v>
      </c>
      <c r="AO184" s="140">
        <f>'[4]Relatório Empregados II'!$DL185</f>
        <v>0</v>
      </c>
      <c r="AP184" s="140">
        <f>'[4]Relatório Empregados II'!$DM$3:$DM185</f>
        <v>0</v>
      </c>
      <c r="AQ184" s="141"/>
      <c r="AR184" s="141"/>
      <c r="AS184" s="140">
        <f>'[4]Relatório Empregados II'!$DQ185:$DQ185</f>
        <v>0</v>
      </c>
      <c r="AT184" s="169">
        <f>'[4]Relatório Empregados II'!$DT185</f>
        <v>0</v>
      </c>
      <c r="AU184" s="167">
        <f>'[4]Relatório Empregados II'!$DV185</f>
        <v>0</v>
      </c>
      <c r="AV184" s="167">
        <f>'[4]Relatório Empregados II'!$DX185</f>
        <v>0</v>
      </c>
      <c r="AW184" s="156">
        <f>'[4]Relatório Empregados II'!$DZ185</f>
        <v>0</v>
      </c>
      <c r="AX184" s="156">
        <f>'[4]Relatório Empregados II'!$EB185</f>
        <v>0</v>
      </c>
      <c r="AY184" s="167">
        <f>'[4]Relatório Empregados II'!$ED185</f>
        <v>0</v>
      </c>
      <c r="AZ184" s="156">
        <f>'[4]Relatório Empregados II'!$EH185</f>
        <v>0</v>
      </c>
      <c r="BA184" s="156">
        <f>'[4]Relatório Empregados II'!$EJ185</f>
        <v>0</v>
      </c>
    </row>
    <row r="185" spans="1:53">
      <c r="A185" s="170">
        <f>IFERROR(('[4]Relatório Empregados II'!$A186:$B186),"")</f>
        <v>0</v>
      </c>
      <c r="B185" s="142">
        <f>'[4]Relatório Empregados II'!$D186:$D186</f>
        <v>0</v>
      </c>
      <c r="C185" s="158">
        <f>'[4]Relatório Empregados II'!$G186:$G186</f>
        <v>0</v>
      </c>
      <c r="D185" s="161">
        <f>'[4]Relatório Empregados II'!$J186</f>
        <v>0</v>
      </c>
      <c r="E185" s="143">
        <f>'[4]Relatório Empregados II'!$L186:L186</f>
        <v>0</v>
      </c>
      <c r="F185" s="144">
        <f>'[4]Relatório Empregados II'!$P186:$P186</f>
        <v>0</v>
      </c>
      <c r="G185" s="173" cm="1">
        <f t="array" ref="G185">'[4]Relatório Empregados II'!$T186:T186</f>
        <v>0</v>
      </c>
      <c r="H185" s="145">
        <f>'[4]Relatório Empregados II'!$W186</f>
        <v>0</v>
      </c>
      <c r="I185" s="146">
        <f>'[4]Relatório Empregados II'!$Y186:$Y186</f>
        <v>0</v>
      </c>
      <c r="J185" s="147">
        <f>'[4]Relatório Empregados II'!$AB186:$AB186</f>
        <v>0</v>
      </c>
      <c r="K185" s="162">
        <f>'[4]Relatório Empregados II'!$AE186:$AE186</f>
        <v>0</v>
      </c>
      <c r="L185" s="163" cm="1">
        <f t="array" ref="L185">'[4]Relatório Empregados II'!$AI186:$AI186</f>
        <v>0</v>
      </c>
      <c r="M185" s="149">
        <f>'[4]Relatório Empregados II'!$AL186:$AL186</f>
        <v>0</v>
      </c>
      <c r="N185" s="150">
        <f>'[4]Relatório Empregados II'!$AP186</f>
        <v>0</v>
      </c>
      <c r="O185" s="163">
        <f>'[4]Relatório Empregados II'!$AR186</f>
        <v>0</v>
      </c>
      <c r="P185" s="151">
        <f>'[4]Relatório Empregados II'!$AT186:$AT186</f>
        <v>0</v>
      </c>
      <c r="Q185" s="152">
        <f>'[4]Relatório Empregados II'!$AX186:$AX186</f>
        <v>0</v>
      </c>
      <c r="R185" s="153">
        <f>'[4]Relatório Empregados II'!$BA186:$BA186</f>
        <v>0</v>
      </c>
      <c r="S185" s="154">
        <f>'[4]Relatório Empregados II'!$BE186:$BE186</f>
        <v>0</v>
      </c>
      <c r="T185" s="154">
        <f>'[4]Relatório Empregados II'!$BH186:$BH186</f>
        <v>0</v>
      </c>
      <c r="U185" s="148">
        <f>'[4]Relatório Empregados II'!$BK186:$BK186</f>
        <v>0</v>
      </c>
      <c r="V185" s="165">
        <f>'[4]Relatório Empregados II'!$BN186</f>
        <v>0</v>
      </c>
      <c r="W185" s="204">
        <f>'[4]Relatório Empregados II'!$BP186</f>
        <v>0</v>
      </c>
      <c r="X185" s="140">
        <f>'[4]Relatório Empregados II'!$BR186:$BR186</f>
        <v>0</v>
      </c>
      <c r="Y185" s="157">
        <f>'[4]Relatório Empregados II'!$BU186</f>
        <v>0</v>
      </c>
      <c r="Z185" s="167">
        <f>'[4]Relatório Empregados II'!$BW186:$BW186</f>
        <v>0</v>
      </c>
      <c r="AA185" s="168">
        <f>'[4]Relatório Empregados II'!$CA186:$CA186</f>
        <v>0</v>
      </c>
      <c r="AB185" s="168">
        <f>'[4]Relatório Empregados II'!$CD186:$CD186</f>
        <v>0</v>
      </c>
      <c r="AC185" s="168">
        <f>'[4]Relatório Empregados II'!$CG186:$CG186</f>
        <v>0</v>
      </c>
      <c r="AD185" s="168">
        <f>'[4]Relatório Empregados II'!$CJ186</f>
        <v>0</v>
      </c>
      <c r="AE185" s="168">
        <f>'[4]Relatório Empregados II'!$CL186</f>
        <v>0</v>
      </c>
      <c r="AF185" s="168">
        <f>'[4]Relatório Empregados II'!$CN186:$CN186</f>
        <v>0</v>
      </c>
      <c r="AG185" s="168">
        <f>'[4]Relatório Empregados II'!$CQ186</f>
        <v>0</v>
      </c>
      <c r="AH185" s="140">
        <f>'[4]Relatório Empregados II'!$CS186:$CS186</f>
        <v>0</v>
      </c>
      <c r="AI185" s="157">
        <f>'[4]Relatório Empregados II'!$CV186:$CV186</f>
        <v>0</v>
      </c>
      <c r="AJ185" s="140">
        <f>'[4]Relatório Empregados II'!$CY186:$CY186</f>
        <v>0</v>
      </c>
      <c r="AK185" s="157">
        <f>'[4]Relatório Empregados II'!$DB186:$DB186</f>
        <v>0</v>
      </c>
      <c r="AL185" s="140">
        <f>'[4]Relatório Empregados II'!$DE186:$DE186</f>
        <v>0</v>
      </c>
      <c r="AM185" s="140">
        <f>'[4]Relatório Empregados II'!$DH186</f>
        <v>0</v>
      </c>
      <c r="AN185" s="157">
        <f>'[4]Relatório Empregados II'!$DJ186</f>
        <v>0</v>
      </c>
      <c r="AO185" s="140">
        <f>'[4]Relatório Empregados II'!$DL186</f>
        <v>0</v>
      </c>
      <c r="AP185" s="140">
        <f>'[4]Relatório Empregados II'!$DM$3:$DM186</f>
        <v>0</v>
      </c>
      <c r="AQ185" s="141"/>
      <c r="AR185" s="141"/>
      <c r="AS185" s="140">
        <f>'[4]Relatório Empregados II'!$DQ186:$DQ186</f>
        <v>0</v>
      </c>
      <c r="AT185" s="169">
        <f>'[4]Relatório Empregados II'!$DT186</f>
        <v>0</v>
      </c>
      <c r="AU185" s="167">
        <f>'[4]Relatório Empregados II'!$DV186</f>
        <v>0</v>
      </c>
      <c r="AV185" s="167">
        <f>'[4]Relatório Empregados II'!$DX186</f>
        <v>0</v>
      </c>
      <c r="AW185" s="156">
        <f>'[4]Relatório Empregados II'!$DZ186</f>
        <v>0</v>
      </c>
      <c r="AX185" s="156">
        <f>'[4]Relatório Empregados II'!$EB186</f>
        <v>0</v>
      </c>
      <c r="AY185" s="167">
        <f>'[4]Relatório Empregados II'!$ED186</f>
        <v>0</v>
      </c>
      <c r="AZ185" s="156">
        <f>'[4]Relatório Empregados II'!$EH186</f>
        <v>0</v>
      </c>
      <c r="BA185" s="156">
        <f>'[4]Relatório Empregados II'!$EJ186</f>
        <v>0</v>
      </c>
    </row>
    <row r="186" spans="1:53">
      <c r="A186" s="170">
        <f>IFERROR(('[4]Relatório Empregados II'!$A187:$B187),"")</f>
        <v>0</v>
      </c>
      <c r="B186" s="142">
        <f>'[4]Relatório Empregados II'!$D187:$D187</f>
        <v>0</v>
      </c>
      <c r="C186" s="158">
        <f>'[4]Relatório Empregados II'!$G187:$G187</f>
        <v>0</v>
      </c>
      <c r="D186" s="161">
        <f>'[4]Relatório Empregados II'!$J187</f>
        <v>0</v>
      </c>
      <c r="E186" s="143">
        <f>'[4]Relatório Empregados II'!$L187:L187</f>
        <v>0</v>
      </c>
      <c r="F186" s="144">
        <f>'[4]Relatório Empregados II'!$P187:$P187</f>
        <v>0</v>
      </c>
      <c r="G186" s="173" cm="1">
        <f t="array" ref="G186">'[4]Relatório Empregados II'!$T187:T187</f>
        <v>0</v>
      </c>
      <c r="H186" s="145">
        <f>'[4]Relatório Empregados II'!$W187</f>
        <v>0</v>
      </c>
      <c r="I186" s="146">
        <f>'[4]Relatório Empregados II'!$Y187:$Y187</f>
        <v>0</v>
      </c>
      <c r="J186" s="147">
        <f>'[4]Relatório Empregados II'!$AB187:$AB187</f>
        <v>0</v>
      </c>
      <c r="K186" s="162">
        <f>'[4]Relatório Empregados II'!$AE187:$AE187</f>
        <v>0</v>
      </c>
      <c r="L186" s="163" cm="1">
        <f t="array" ref="L186">'[4]Relatório Empregados II'!$AI187:$AI187</f>
        <v>0</v>
      </c>
      <c r="M186" s="149">
        <f>'[4]Relatório Empregados II'!$AL187:$AL187</f>
        <v>0</v>
      </c>
      <c r="N186" s="150">
        <f>'[4]Relatório Empregados II'!$AP187</f>
        <v>0</v>
      </c>
      <c r="O186" s="163">
        <f>'[4]Relatório Empregados II'!$AR187</f>
        <v>0</v>
      </c>
      <c r="P186" s="151">
        <f>'[4]Relatório Empregados II'!$AT187:$AT187</f>
        <v>0</v>
      </c>
      <c r="Q186" s="152">
        <f>'[4]Relatório Empregados II'!$AX187:$AX187</f>
        <v>0</v>
      </c>
      <c r="R186" s="153">
        <f>'[4]Relatório Empregados II'!$BA187:$BA187</f>
        <v>0</v>
      </c>
      <c r="S186" s="154">
        <f>'[4]Relatório Empregados II'!$BE187:$BE187</f>
        <v>0</v>
      </c>
      <c r="T186" s="154">
        <f>'[4]Relatório Empregados II'!$BH187:$BH187</f>
        <v>0</v>
      </c>
      <c r="U186" s="148">
        <f>'[4]Relatório Empregados II'!$BK187:$BK187</f>
        <v>0</v>
      </c>
      <c r="V186" s="165">
        <f>'[4]Relatório Empregados II'!$BN187</f>
        <v>0</v>
      </c>
      <c r="W186" s="204">
        <f>'[4]Relatório Empregados II'!$BP187</f>
        <v>0</v>
      </c>
      <c r="X186" s="140">
        <f>'[4]Relatório Empregados II'!$BR187:$BR187</f>
        <v>0</v>
      </c>
      <c r="Y186" s="157">
        <f>'[4]Relatório Empregados II'!$BU187</f>
        <v>0</v>
      </c>
      <c r="Z186" s="167">
        <f>'[4]Relatório Empregados II'!$BW187:$BW187</f>
        <v>0</v>
      </c>
      <c r="AA186" s="168">
        <f>'[4]Relatório Empregados II'!$CA187:$CA187</f>
        <v>0</v>
      </c>
      <c r="AB186" s="168">
        <f>'[4]Relatório Empregados II'!$CD187:$CD187</f>
        <v>0</v>
      </c>
      <c r="AC186" s="168">
        <f>'[4]Relatório Empregados II'!$CG187:$CG187</f>
        <v>0</v>
      </c>
      <c r="AD186" s="168">
        <f>'[4]Relatório Empregados II'!$CJ187</f>
        <v>0</v>
      </c>
      <c r="AE186" s="168">
        <f>'[4]Relatório Empregados II'!$CL187</f>
        <v>0</v>
      </c>
      <c r="AF186" s="168">
        <f>'[4]Relatório Empregados II'!$CN187:$CN187</f>
        <v>0</v>
      </c>
      <c r="AG186" s="168">
        <f>'[4]Relatório Empregados II'!$CQ187</f>
        <v>0</v>
      </c>
      <c r="AH186" s="140">
        <f>'[4]Relatório Empregados II'!$CS187:$CS187</f>
        <v>0</v>
      </c>
      <c r="AI186" s="157">
        <f>'[4]Relatório Empregados II'!$CV187:$CV187</f>
        <v>0</v>
      </c>
      <c r="AJ186" s="140">
        <f>'[4]Relatório Empregados II'!$CY187:$CY187</f>
        <v>0</v>
      </c>
      <c r="AK186" s="157">
        <f>'[4]Relatório Empregados II'!$DB187:$DB187</f>
        <v>0</v>
      </c>
      <c r="AL186" s="140">
        <f>'[4]Relatório Empregados II'!$DE187:$DE187</f>
        <v>0</v>
      </c>
      <c r="AM186" s="140">
        <f>'[4]Relatório Empregados II'!$DH187</f>
        <v>0</v>
      </c>
      <c r="AN186" s="157">
        <f>'[4]Relatório Empregados II'!$DJ187</f>
        <v>0</v>
      </c>
      <c r="AO186" s="140">
        <f>'[4]Relatório Empregados II'!$DL187</f>
        <v>0</v>
      </c>
      <c r="AP186" s="140">
        <f>'[4]Relatório Empregados II'!$DM$3:$DM187</f>
        <v>0</v>
      </c>
      <c r="AQ186" s="141"/>
      <c r="AR186" s="141"/>
      <c r="AS186" s="140">
        <f>'[4]Relatório Empregados II'!$DQ187:$DQ187</f>
        <v>0</v>
      </c>
      <c r="AT186" s="169">
        <f>'[4]Relatório Empregados II'!$DT187</f>
        <v>0</v>
      </c>
      <c r="AU186" s="167">
        <f>'[4]Relatório Empregados II'!$DV187</f>
        <v>0</v>
      </c>
      <c r="AV186" s="167">
        <f>'[4]Relatório Empregados II'!$DX187</f>
        <v>0</v>
      </c>
      <c r="AW186" s="156">
        <f>'[4]Relatório Empregados II'!$DZ187</f>
        <v>0</v>
      </c>
      <c r="AX186" s="156">
        <f>'[4]Relatório Empregados II'!$EB187</f>
        <v>0</v>
      </c>
      <c r="AY186" s="167">
        <f>'[4]Relatório Empregados II'!$ED187</f>
        <v>0</v>
      </c>
      <c r="AZ186" s="156">
        <f>'[4]Relatório Empregados II'!$EH187</f>
        <v>0</v>
      </c>
      <c r="BA186" s="156">
        <f>'[4]Relatório Empregados II'!$EJ187</f>
        <v>0</v>
      </c>
    </row>
    <row r="187" spans="1:53">
      <c r="A187" s="170">
        <f>IFERROR(('[4]Relatório Empregados II'!$A188:$B188),"")</f>
        <v>0</v>
      </c>
      <c r="B187" s="142">
        <f>'[4]Relatório Empregados II'!$D188:$D188</f>
        <v>0</v>
      </c>
      <c r="C187" s="158">
        <f>'[4]Relatório Empregados II'!$G188:$G188</f>
        <v>0</v>
      </c>
      <c r="D187" s="161">
        <f>'[4]Relatório Empregados II'!$J188</f>
        <v>0</v>
      </c>
      <c r="E187" s="143">
        <f>'[4]Relatório Empregados II'!$L188:L188</f>
        <v>0</v>
      </c>
      <c r="F187" s="144">
        <f>'[4]Relatório Empregados II'!$P188:$P188</f>
        <v>0</v>
      </c>
      <c r="G187" s="173" cm="1">
        <f t="array" ref="G187">'[4]Relatório Empregados II'!$T188:T188</f>
        <v>0</v>
      </c>
      <c r="H187" s="145">
        <f>'[4]Relatório Empregados II'!$W188</f>
        <v>0</v>
      </c>
      <c r="I187" s="146">
        <f>'[4]Relatório Empregados II'!$Y188:$Y188</f>
        <v>0</v>
      </c>
      <c r="J187" s="147">
        <f>'[4]Relatório Empregados II'!$AB188:$AB188</f>
        <v>0</v>
      </c>
      <c r="K187" s="162">
        <f>'[4]Relatório Empregados II'!$AE188:$AE188</f>
        <v>0</v>
      </c>
      <c r="L187" s="163" cm="1">
        <f t="array" ref="L187">'[4]Relatório Empregados II'!$AI188:$AI188</f>
        <v>0</v>
      </c>
      <c r="M187" s="149">
        <f>'[4]Relatório Empregados II'!$AL188:$AL188</f>
        <v>0</v>
      </c>
      <c r="N187" s="150">
        <f>'[4]Relatório Empregados II'!$AP188</f>
        <v>0</v>
      </c>
      <c r="O187" s="163">
        <f>'[4]Relatório Empregados II'!$AR188</f>
        <v>0</v>
      </c>
      <c r="P187" s="151">
        <f>'[4]Relatório Empregados II'!$AT188:$AT188</f>
        <v>0</v>
      </c>
      <c r="Q187" s="152">
        <f>'[4]Relatório Empregados II'!$AX188:$AX188</f>
        <v>0</v>
      </c>
      <c r="R187" s="153">
        <f>'[4]Relatório Empregados II'!$BA188:$BA188</f>
        <v>0</v>
      </c>
      <c r="S187" s="154">
        <f>'[4]Relatório Empregados II'!$BE188:$BE188</f>
        <v>0</v>
      </c>
      <c r="T187" s="154">
        <f>'[4]Relatório Empregados II'!$BH188:$BH188</f>
        <v>0</v>
      </c>
      <c r="U187" s="148">
        <f>'[4]Relatório Empregados II'!$BK188:$BK188</f>
        <v>0</v>
      </c>
      <c r="V187" s="165">
        <f>'[4]Relatório Empregados II'!$BN188</f>
        <v>0</v>
      </c>
      <c r="W187" s="204">
        <f>'[4]Relatório Empregados II'!$BP188</f>
        <v>0</v>
      </c>
      <c r="X187" s="140">
        <f>'[4]Relatório Empregados II'!$BR188:$BR188</f>
        <v>0</v>
      </c>
      <c r="Y187" s="157">
        <f>'[4]Relatório Empregados II'!$BU188</f>
        <v>0</v>
      </c>
      <c r="Z187" s="167">
        <f>'[4]Relatório Empregados II'!$BW188:$BW188</f>
        <v>0</v>
      </c>
      <c r="AA187" s="168">
        <f>'[4]Relatório Empregados II'!$CA188:$CA188</f>
        <v>0</v>
      </c>
      <c r="AB187" s="168">
        <f>'[4]Relatório Empregados II'!$CD188:$CD188</f>
        <v>0</v>
      </c>
      <c r="AC187" s="168">
        <f>'[4]Relatório Empregados II'!$CG188:$CG188</f>
        <v>0</v>
      </c>
      <c r="AD187" s="168">
        <f>'[4]Relatório Empregados II'!$CJ188</f>
        <v>0</v>
      </c>
      <c r="AE187" s="168">
        <f>'[4]Relatório Empregados II'!$CL188</f>
        <v>0</v>
      </c>
      <c r="AF187" s="168">
        <f>'[4]Relatório Empregados II'!$CN188:$CN188</f>
        <v>0</v>
      </c>
      <c r="AG187" s="168">
        <f>'[4]Relatório Empregados II'!$CQ188</f>
        <v>0</v>
      </c>
      <c r="AH187" s="140">
        <f>'[4]Relatório Empregados II'!$CS188:$CS188</f>
        <v>0</v>
      </c>
      <c r="AI187" s="157">
        <f>'[4]Relatório Empregados II'!$CV188:$CV188</f>
        <v>0</v>
      </c>
      <c r="AJ187" s="140">
        <f>'[4]Relatório Empregados II'!$CY188:$CY188</f>
        <v>0</v>
      </c>
      <c r="AK187" s="157">
        <f>'[4]Relatório Empregados II'!$DB188:$DB188</f>
        <v>0</v>
      </c>
      <c r="AL187" s="140">
        <f>'[4]Relatório Empregados II'!$DE188:$DE188</f>
        <v>0</v>
      </c>
      <c r="AM187" s="140">
        <f>'[4]Relatório Empregados II'!$DH188</f>
        <v>0</v>
      </c>
      <c r="AN187" s="157">
        <f>'[4]Relatório Empregados II'!$DJ188</f>
        <v>0</v>
      </c>
      <c r="AO187" s="140">
        <f>'[4]Relatório Empregados II'!$DL188</f>
        <v>0</v>
      </c>
      <c r="AP187" s="140">
        <f>'[4]Relatório Empregados II'!$DM$3:$DM188</f>
        <v>0</v>
      </c>
      <c r="AQ187" s="141"/>
      <c r="AR187" s="141"/>
      <c r="AS187" s="140">
        <f>'[4]Relatório Empregados II'!$DQ188:$DQ188</f>
        <v>0</v>
      </c>
      <c r="AT187" s="169">
        <f>'[4]Relatório Empregados II'!$DT188</f>
        <v>0</v>
      </c>
      <c r="AU187" s="167">
        <f>'[4]Relatório Empregados II'!$DV188</f>
        <v>0</v>
      </c>
      <c r="AV187" s="167">
        <f>'[4]Relatório Empregados II'!$DX188</f>
        <v>0</v>
      </c>
      <c r="AW187" s="156">
        <f>'[4]Relatório Empregados II'!$DZ188</f>
        <v>0</v>
      </c>
      <c r="AX187" s="156">
        <f>'[4]Relatório Empregados II'!$EB188</f>
        <v>0</v>
      </c>
      <c r="AY187" s="167">
        <f>'[4]Relatório Empregados II'!$ED188</f>
        <v>0</v>
      </c>
      <c r="AZ187" s="156">
        <f>'[4]Relatório Empregados II'!$EH188</f>
        <v>0</v>
      </c>
      <c r="BA187" s="156">
        <f>'[4]Relatório Empregados II'!$EJ188</f>
        <v>0</v>
      </c>
    </row>
    <row r="188" spans="1:53">
      <c r="A188" s="170">
        <f>IFERROR(('[4]Relatório Empregados II'!$A189:$B189),"")</f>
        <v>0</v>
      </c>
      <c r="B188" s="142">
        <f>'[4]Relatório Empregados II'!$D189:$D189</f>
        <v>0</v>
      </c>
      <c r="C188" s="158">
        <f>'[4]Relatório Empregados II'!$G189:$G189</f>
        <v>0</v>
      </c>
      <c r="D188" s="161">
        <f>'[4]Relatório Empregados II'!$J189</f>
        <v>0</v>
      </c>
      <c r="E188" s="143">
        <f>'[4]Relatório Empregados II'!$L189:L189</f>
        <v>0</v>
      </c>
      <c r="F188" s="144">
        <f>'[4]Relatório Empregados II'!$P189:$P189</f>
        <v>0</v>
      </c>
      <c r="G188" s="173" cm="1">
        <f t="array" ref="G188">'[4]Relatório Empregados II'!$T189:T189</f>
        <v>0</v>
      </c>
      <c r="H188" s="145">
        <f>'[4]Relatório Empregados II'!$W189</f>
        <v>0</v>
      </c>
      <c r="I188" s="146">
        <f>'[4]Relatório Empregados II'!$Y189:$Y189</f>
        <v>0</v>
      </c>
      <c r="J188" s="147">
        <f>'[4]Relatório Empregados II'!$AB189:$AB189</f>
        <v>0</v>
      </c>
      <c r="K188" s="162">
        <f>'[4]Relatório Empregados II'!$AE189:$AE189</f>
        <v>0</v>
      </c>
      <c r="L188" s="163" cm="1">
        <f t="array" ref="L188">'[4]Relatório Empregados II'!$AI189:$AI189</f>
        <v>0</v>
      </c>
      <c r="M188" s="149">
        <f>'[4]Relatório Empregados II'!$AL189:$AL189</f>
        <v>0</v>
      </c>
      <c r="N188" s="150">
        <f>'[4]Relatório Empregados II'!$AP189</f>
        <v>0</v>
      </c>
      <c r="O188" s="163">
        <f>'[4]Relatório Empregados II'!$AR189</f>
        <v>0</v>
      </c>
      <c r="P188" s="151">
        <f>'[4]Relatório Empregados II'!$AT189:$AT189</f>
        <v>0</v>
      </c>
      <c r="Q188" s="152">
        <f>'[4]Relatório Empregados II'!$AX189:$AX189</f>
        <v>0</v>
      </c>
      <c r="R188" s="153">
        <f>'[4]Relatório Empregados II'!$BA189:$BA189</f>
        <v>0</v>
      </c>
      <c r="S188" s="154">
        <f>'[4]Relatório Empregados II'!$BE189:$BE189</f>
        <v>0</v>
      </c>
      <c r="T188" s="154">
        <f>'[4]Relatório Empregados II'!$BH189:$BH189</f>
        <v>0</v>
      </c>
      <c r="U188" s="148">
        <f>'[4]Relatório Empregados II'!$BK189:$BK189</f>
        <v>0</v>
      </c>
      <c r="V188" s="165">
        <f>'[4]Relatório Empregados II'!$BN189</f>
        <v>0</v>
      </c>
      <c r="W188" s="204">
        <f>'[4]Relatório Empregados II'!$BP189</f>
        <v>0</v>
      </c>
      <c r="X188" s="140">
        <f>'[4]Relatório Empregados II'!$BR189:$BR189</f>
        <v>0</v>
      </c>
      <c r="Y188" s="157">
        <f>'[4]Relatório Empregados II'!$BU189</f>
        <v>0</v>
      </c>
      <c r="Z188" s="167">
        <f>'[4]Relatório Empregados II'!$BW189:$BW189</f>
        <v>0</v>
      </c>
      <c r="AA188" s="168">
        <f>'[4]Relatório Empregados II'!$CA189:$CA189</f>
        <v>0</v>
      </c>
      <c r="AB188" s="168">
        <f>'[4]Relatório Empregados II'!$CD189:$CD189</f>
        <v>0</v>
      </c>
      <c r="AC188" s="168">
        <f>'[4]Relatório Empregados II'!$CG189:$CG189</f>
        <v>0</v>
      </c>
      <c r="AD188" s="168">
        <f>'[4]Relatório Empregados II'!$CJ189</f>
        <v>0</v>
      </c>
      <c r="AE188" s="168">
        <f>'[4]Relatório Empregados II'!$CL189</f>
        <v>0</v>
      </c>
      <c r="AF188" s="168">
        <f>'[4]Relatório Empregados II'!$CN189:$CN189</f>
        <v>0</v>
      </c>
      <c r="AG188" s="168">
        <f>'[4]Relatório Empregados II'!$CQ189</f>
        <v>0</v>
      </c>
      <c r="AH188" s="140">
        <f>'[4]Relatório Empregados II'!$CS189:$CS189</f>
        <v>0</v>
      </c>
      <c r="AI188" s="157">
        <f>'[4]Relatório Empregados II'!$CV189:$CV189</f>
        <v>0</v>
      </c>
      <c r="AJ188" s="140">
        <f>'[4]Relatório Empregados II'!$CY189:$CY189</f>
        <v>0</v>
      </c>
      <c r="AK188" s="157">
        <f>'[4]Relatório Empregados II'!$DB189:$DB189</f>
        <v>0</v>
      </c>
      <c r="AL188" s="140">
        <f>'[4]Relatório Empregados II'!$DE189:$DE189</f>
        <v>0</v>
      </c>
      <c r="AM188" s="140">
        <f>'[4]Relatório Empregados II'!$DH189</f>
        <v>0</v>
      </c>
      <c r="AN188" s="157">
        <f>'[4]Relatório Empregados II'!$DJ189</f>
        <v>0</v>
      </c>
      <c r="AO188" s="140">
        <f>'[4]Relatório Empregados II'!$DL189</f>
        <v>0</v>
      </c>
      <c r="AP188" s="140">
        <f>'[4]Relatório Empregados II'!$DM$3:$DM189</f>
        <v>0</v>
      </c>
      <c r="AQ188" s="141"/>
      <c r="AR188" s="141"/>
      <c r="AS188" s="140">
        <f>'[4]Relatório Empregados II'!$DQ189:$DQ189</f>
        <v>0</v>
      </c>
      <c r="AT188" s="169">
        <f>'[4]Relatório Empregados II'!$DT189</f>
        <v>0</v>
      </c>
      <c r="AU188" s="167">
        <f>'[4]Relatório Empregados II'!$DV189</f>
        <v>0</v>
      </c>
      <c r="AV188" s="167">
        <f>'[4]Relatório Empregados II'!$DX189</f>
        <v>0</v>
      </c>
      <c r="AW188" s="156">
        <f>'[4]Relatório Empregados II'!$DZ189</f>
        <v>0</v>
      </c>
      <c r="AX188" s="156">
        <f>'[4]Relatório Empregados II'!$EB189</f>
        <v>0</v>
      </c>
      <c r="AY188" s="167">
        <f>'[4]Relatório Empregados II'!$ED189</f>
        <v>0</v>
      </c>
      <c r="AZ188" s="156">
        <f>'[4]Relatório Empregados II'!$EH189</f>
        <v>0</v>
      </c>
      <c r="BA188" s="156">
        <f>'[4]Relatório Empregados II'!$EJ189</f>
        <v>0</v>
      </c>
    </row>
    <row r="189" spans="1:53">
      <c r="A189" s="170">
        <f>IFERROR(('[4]Relatório Empregados II'!$A190:$B190),"")</f>
        <v>0</v>
      </c>
      <c r="B189" s="142">
        <f>'[4]Relatório Empregados II'!$D190:$D190</f>
        <v>0</v>
      </c>
      <c r="C189" s="158">
        <f>'[4]Relatório Empregados II'!$G190:$G190</f>
        <v>0</v>
      </c>
      <c r="D189" s="161">
        <f>'[4]Relatório Empregados II'!$J190</f>
        <v>0</v>
      </c>
      <c r="E189" s="143">
        <f>'[4]Relatório Empregados II'!$L190:L190</f>
        <v>0</v>
      </c>
      <c r="F189" s="144">
        <f>'[4]Relatório Empregados II'!$P190:$P190</f>
        <v>0</v>
      </c>
      <c r="G189" s="173" cm="1">
        <f t="array" ref="G189">'[4]Relatório Empregados II'!$T190:T190</f>
        <v>0</v>
      </c>
      <c r="H189" s="145">
        <f>'[4]Relatório Empregados II'!$W190</f>
        <v>0</v>
      </c>
      <c r="I189" s="146">
        <f>'[4]Relatório Empregados II'!$Y190:$Y190</f>
        <v>0</v>
      </c>
      <c r="J189" s="147">
        <f>'[4]Relatório Empregados II'!$AB190:$AB190</f>
        <v>0</v>
      </c>
      <c r="K189" s="162">
        <f>'[4]Relatório Empregados II'!$AE190:$AE190</f>
        <v>0</v>
      </c>
      <c r="L189" s="163" cm="1">
        <f t="array" ref="L189">'[4]Relatório Empregados II'!$AI190:$AI190</f>
        <v>0</v>
      </c>
      <c r="M189" s="149">
        <f>'[4]Relatório Empregados II'!$AL190:$AL190</f>
        <v>0</v>
      </c>
      <c r="N189" s="150">
        <f>'[4]Relatório Empregados II'!$AP190</f>
        <v>0</v>
      </c>
      <c r="O189" s="163">
        <f>'[4]Relatório Empregados II'!$AR190</f>
        <v>0</v>
      </c>
      <c r="P189" s="151">
        <f>'[4]Relatório Empregados II'!$AT190:$AT190</f>
        <v>0</v>
      </c>
      <c r="Q189" s="152">
        <f>'[4]Relatório Empregados II'!$AX190:$AX190</f>
        <v>0</v>
      </c>
      <c r="R189" s="153">
        <f>'[4]Relatório Empregados II'!$BA190:$BA190</f>
        <v>0</v>
      </c>
      <c r="S189" s="154">
        <f>'[4]Relatório Empregados II'!$BE190:$BE190</f>
        <v>0</v>
      </c>
      <c r="T189" s="154">
        <f>'[4]Relatório Empregados II'!$BH190:$BH190</f>
        <v>0</v>
      </c>
      <c r="U189" s="148">
        <f>'[4]Relatório Empregados II'!$BK190:$BK190</f>
        <v>0</v>
      </c>
      <c r="V189" s="165">
        <f>'[4]Relatório Empregados II'!$BN190</f>
        <v>0</v>
      </c>
      <c r="W189" s="204">
        <f>'[4]Relatório Empregados II'!$BP190</f>
        <v>0</v>
      </c>
      <c r="X189" s="140">
        <f>'[4]Relatório Empregados II'!$BR190:$BR190</f>
        <v>0</v>
      </c>
      <c r="Y189" s="157">
        <f>'[4]Relatório Empregados II'!$BU190</f>
        <v>0</v>
      </c>
      <c r="Z189" s="167">
        <f>'[4]Relatório Empregados II'!$BW190:$BW190</f>
        <v>0</v>
      </c>
      <c r="AA189" s="168">
        <f>'[4]Relatório Empregados II'!$CA190:$CA190</f>
        <v>0</v>
      </c>
      <c r="AB189" s="168">
        <f>'[4]Relatório Empregados II'!$CD190:$CD190</f>
        <v>0</v>
      </c>
      <c r="AC189" s="168">
        <f>'[4]Relatório Empregados II'!$CG190:$CG190</f>
        <v>0</v>
      </c>
      <c r="AD189" s="168">
        <f>'[4]Relatório Empregados II'!$CJ190</f>
        <v>0</v>
      </c>
      <c r="AE189" s="168">
        <f>'[4]Relatório Empregados II'!$CL190</f>
        <v>0</v>
      </c>
      <c r="AF189" s="168">
        <f>'[4]Relatório Empregados II'!$CN190:$CN190</f>
        <v>0</v>
      </c>
      <c r="AG189" s="168">
        <f>'[4]Relatório Empregados II'!$CQ190</f>
        <v>0</v>
      </c>
      <c r="AH189" s="140">
        <f>'[4]Relatório Empregados II'!$CS190:$CS190</f>
        <v>0</v>
      </c>
      <c r="AI189" s="157">
        <f>'[4]Relatório Empregados II'!$CV190:$CV190</f>
        <v>0</v>
      </c>
      <c r="AJ189" s="140">
        <f>'[4]Relatório Empregados II'!$CY190:$CY190</f>
        <v>0</v>
      </c>
      <c r="AK189" s="157">
        <f>'[4]Relatório Empregados II'!$DB190:$DB190</f>
        <v>0</v>
      </c>
      <c r="AL189" s="140">
        <f>'[4]Relatório Empregados II'!$DE190:$DE190</f>
        <v>0</v>
      </c>
      <c r="AM189" s="140">
        <f>'[4]Relatório Empregados II'!$DH190</f>
        <v>0</v>
      </c>
      <c r="AN189" s="157">
        <f>'[4]Relatório Empregados II'!$DJ190</f>
        <v>0</v>
      </c>
      <c r="AO189" s="140">
        <f>'[4]Relatório Empregados II'!$DL190</f>
        <v>0</v>
      </c>
      <c r="AP189" s="140">
        <f>'[4]Relatório Empregados II'!$DM$3:$DM190</f>
        <v>0</v>
      </c>
      <c r="AQ189" s="141"/>
      <c r="AR189" s="141"/>
      <c r="AS189" s="140">
        <f>'[4]Relatório Empregados II'!$DQ190:$DQ190</f>
        <v>0</v>
      </c>
      <c r="AT189" s="169">
        <f>'[4]Relatório Empregados II'!$DT190</f>
        <v>0</v>
      </c>
      <c r="AU189" s="167">
        <f>'[4]Relatório Empregados II'!$DV190</f>
        <v>0</v>
      </c>
      <c r="AV189" s="167">
        <f>'[4]Relatório Empregados II'!$DX190</f>
        <v>0</v>
      </c>
      <c r="AW189" s="156">
        <f>'[4]Relatório Empregados II'!$DZ190</f>
        <v>0</v>
      </c>
      <c r="AX189" s="156">
        <f>'[4]Relatório Empregados II'!$EB190</f>
        <v>0</v>
      </c>
      <c r="AY189" s="167">
        <f>'[4]Relatório Empregados II'!$ED190</f>
        <v>0</v>
      </c>
      <c r="AZ189" s="156">
        <f>'[4]Relatório Empregados II'!$EH190</f>
        <v>0</v>
      </c>
      <c r="BA189" s="156">
        <f>'[4]Relatório Empregados II'!$EJ190</f>
        <v>0</v>
      </c>
    </row>
    <row r="190" spans="1:53">
      <c r="A190" s="170">
        <f>IFERROR(('[4]Relatório Empregados II'!$A191:$B191),"")</f>
        <v>0</v>
      </c>
      <c r="B190" s="142">
        <f>'[4]Relatório Empregados II'!$D191:$D191</f>
        <v>0</v>
      </c>
      <c r="C190" s="158">
        <f>'[4]Relatório Empregados II'!$G191:$G191</f>
        <v>0</v>
      </c>
      <c r="D190" s="161">
        <f>'[4]Relatório Empregados II'!$J191</f>
        <v>0</v>
      </c>
      <c r="E190" s="143">
        <f>'[4]Relatório Empregados II'!$L191:L191</f>
        <v>0</v>
      </c>
      <c r="F190" s="144">
        <f>'[4]Relatório Empregados II'!$P191:$P191</f>
        <v>0</v>
      </c>
      <c r="G190" s="173" cm="1">
        <f t="array" ref="G190">'[4]Relatório Empregados II'!$T191:T191</f>
        <v>0</v>
      </c>
      <c r="H190" s="145">
        <f>'[4]Relatório Empregados II'!$W191</f>
        <v>0</v>
      </c>
      <c r="I190" s="146">
        <f>'[4]Relatório Empregados II'!$Y191:$Y191</f>
        <v>0</v>
      </c>
      <c r="J190" s="147">
        <f>'[4]Relatório Empregados II'!$AB191:$AB191</f>
        <v>0</v>
      </c>
      <c r="K190" s="162">
        <f>'[4]Relatório Empregados II'!$AE191:$AE191</f>
        <v>0</v>
      </c>
      <c r="L190" s="163" cm="1">
        <f t="array" ref="L190">'[4]Relatório Empregados II'!$AI191:$AI191</f>
        <v>0</v>
      </c>
      <c r="M190" s="149">
        <f>'[4]Relatório Empregados II'!$AL191:$AL191</f>
        <v>0</v>
      </c>
      <c r="N190" s="150">
        <f>'[4]Relatório Empregados II'!$AP191</f>
        <v>0</v>
      </c>
      <c r="O190" s="163">
        <f>'[4]Relatório Empregados II'!$AR191</f>
        <v>0</v>
      </c>
      <c r="P190" s="151">
        <f>'[4]Relatório Empregados II'!$AT191:$AT191</f>
        <v>0</v>
      </c>
      <c r="Q190" s="152">
        <f>'[4]Relatório Empregados II'!$AX191:$AX191</f>
        <v>0</v>
      </c>
      <c r="R190" s="153">
        <f>'[4]Relatório Empregados II'!$BA191:$BA191</f>
        <v>0</v>
      </c>
      <c r="S190" s="154">
        <f>'[4]Relatório Empregados II'!$BE191:$BE191</f>
        <v>0</v>
      </c>
      <c r="T190" s="154">
        <f>'[4]Relatório Empregados II'!$BH191:$BH191</f>
        <v>0</v>
      </c>
      <c r="U190" s="148">
        <f>'[4]Relatório Empregados II'!$BK191:$BK191</f>
        <v>0</v>
      </c>
      <c r="V190" s="165">
        <f>'[4]Relatório Empregados II'!$BN191</f>
        <v>0</v>
      </c>
      <c r="W190" s="204">
        <f>'[4]Relatório Empregados II'!$BP191</f>
        <v>0</v>
      </c>
      <c r="X190" s="140">
        <f>'[4]Relatório Empregados II'!$BR191:$BR191</f>
        <v>0</v>
      </c>
      <c r="Y190" s="157">
        <f>'[4]Relatório Empregados II'!$BU191</f>
        <v>0</v>
      </c>
      <c r="Z190" s="167">
        <f>'[4]Relatório Empregados II'!$BW191:$BW191</f>
        <v>0</v>
      </c>
      <c r="AA190" s="168">
        <f>'[4]Relatório Empregados II'!$CA191:$CA191</f>
        <v>0</v>
      </c>
      <c r="AB190" s="168">
        <f>'[4]Relatório Empregados II'!$CD191:$CD191</f>
        <v>0</v>
      </c>
      <c r="AC190" s="168">
        <f>'[4]Relatório Empregados II'!$CG191:$CG191</f>
        <v>0</v>
      </c>
      <c r="AD190" s="168">
        <f>'[4]Relatório Empregados II'!$CJ191</f>
        <v>0</v>
      </c>
      <c r="AE190" s="168">
        <f>'[4]Relatório Empregados II'!$CL191</f>
        <v>0</v>
      </c>
      <c r="AF190" s="168">
        <f>'[4]Relatório Empregados II'!$CN191:$CN191</f>
        <v>0</v>
      </c>
      <c r="AG190" s="168">
        <f>'[4]Relatório Empregados II'!$CQ191</f>
        <v>0</v>
      </c>
      <c r="AH190" s="140">
        <f>'[4]Relatório Empregados II'!$CS191:$CS191</f>
        <v>0</v>
      </c>
      <c r="AI190" s="157">
        <f>'[4]Relatório Empregados II'!$CV191:$CV191</f>
        <v>0</v>
      </c>
      <c r="AJ190" s="140">
        <f>'[4]Relatório Empregados II'!$CY191:$CY191</f>
        <v>0</v>
      </c>
      <c r="AK190" s="157">
        <f>'[4]Relatório Empregados II'!$DB191:$DB191</f>
        <v>0</v>
      </c>
      <c r="AL190" s="140">
        <f>'[4]Relatório Empregados II'!$DE191:$DE191</f>
        <v>0</v>
      </c>
      <c r="AM190" s="140">
        <f>'[4]Relatório Empregados II'!$DH191</f>
        <v>0</v>
      </c>
      <c r="AN190" s="157">
        <f>'[4]Relatório Empregados II'!$DJ191</f>
        <v>0</v>
      </c>
      <c r="AO190" s="140">
        <f>'[4]Relatório Empregados II'!$DL191</f>
        <v>0</v>
      </c>
      <c r="AP190" s="140">
        <f>'[4]Relatório Empregados II'!$DM$3:$DM191</f>
        <v>0</v>
      </c>
      <c r="AQ190" s="141"/>
      <c r="AR190" s="141"/>
      <c r="AS190" s="140">
        <f>'[4]Relatório Empregados II'!$DQ191:$DQ191</f>
        <v>0</v>
      </c>
      <c r="AT190" s="169">
        <f>'[4]Relatório Empregados II'!$DT191</f>
        <v>0</v>
      </c>
      <c r="AU190" s="167">
        <f>'[4]Relatório Empregados II'!$DV191</f>
        <v>0</v>
      </c>
      <c r="AV190" s="167">
        <f>'[4]Relatório Empregados II'!$DX191</f>
        <v>0</v>
      </c>
      <c r="AW190" s="156">
        <f>'[4]Relatório Empregados II'!$DZ191</f>
        <v>0</v>
      </c>
      <c r="AX190" s="156">
        <f>'[4]Relatório Empregados II'!$EB191</f>
        <v>0</v>
      </c>
      <c r="AY190" s="167">
        <f>'[4]Relatório Empregados II'!$ED191</f>
        <v>0</v>
      </c>
      <c r="AZ190" s="156">
        <f>'[4]Relatório Empregados II'!$EH191</f>
        <v>0</v>
      </c>
      <c r="BA190" s="156">
        <f>'[4]Relatório Empregados II'!$EJ191</f>
        <v>0</v>
      </c>
    </row>
    <row r="191" spans="1:53">
      <c r="A191" s="170">
        <f>IFERROR(('[4]Relatório Empregados II'!$A192:$B192),"")</f>
        <v>0</v>
      </c>
      <c r="B191" s="142">
        <f>'[4]Relatório Empregados II'!$D192:$D192</f>
        <v>0</v>
      </c>
      <c r="C191" s="158">
        <f>'[4]Relatório Empregados II'!$G192:$G192</f>
        <v>0</v>
      </c>
      <c r="D191" s="161">
        <f>'[4]Relatório Empregados II'!$J192</f>
        <v>0</v>
      </c>
      <c r="E191" s="143">
        <f>'[4]Relatório Empregados II'!$L192:L192</f>
        <v>0</v>
      </c>
      <c r="F191" s="144">
        <f>'[4]Relatório Empregados II'!$P192:$P192</f>
        <v>0</v>
      </c>
      <c r="G191" s="173" cm="1">
        <f t="array" ref="G191">'[4]Relatório Empregados II'!$T192:T192</f>
        <v>0</v>
      </c>
      <c r="H191" s="145">
        <f>'[4]Relatório Empregados II'!$W192</f>
        <v>0</v>
      </c>
      <c r="I191" s="146">
        <f>'[4]Relatório Empregados II'!$Y192:$Y192</f>
        <v>0</v>
      </c>
      <c r="J191" s="147">
        <f>'[4]Relatório Empregados II'!$AB192:$AB192</f>
        <v>0</v>
      </c>
      <c r="K191" s="162">
        <f>'[4]Relatório Empregados II'!$AE192:$AE192</f>
        <v>0</v>
      </c>
      <c r="L191" s="163" cm="1">
        <f t="array" ref="L191">'[4]Relatório Empregados II'!$AI192:$AI192</f>
        <v>0</v>
      </c>
      <c r="M191" s="149">
        <f>'[4]Relatório Empregados II'!$AL192:$AL192</f>
        <v>0</v>
      </c>
      <c r="N191" s="150">
        <f>'[4]Relatório Empregados II'!$AP192</f>
        <v>0</v>
      </c>
      <c r="O191" s="163">
        <f>'[4]Relatório Empregados II'!$AR192</f>
        <v>0</v>
      </c>
      <c r="P191" s="151">
        <f>'[4]Relatório Empregados II'!$AT192:$AT192</f>
        <v>0</v>
      </c>
      <c r="Q191" s="152">
        <f>'[4]Relatório Empregados II'!$AX192:$AX192</f>
        <v>0</v>
      </c>
      <c r="R191" s="153">
        <f>'[4]Relatório Empregados II'!$BA192:$BA192</f>
        <v>0</v>
      </c>
      <c r="S191" s="154">
        <f>'[4]Relatório Empregados II'!$BE192:$BE192</f>
        <v>0</v>
      </c>
      <c r="T191" s="154">
        <f>'[4]Relatório Empregados II'!$BH192:$BH192</f>
        <v>0</v>
      </c>
      <c r="U191" s="148">
        <f>'[4]Relatório Empregados II'!$BK192:$BK192</f>
        <v>0</v>
      </c>
      <c r="V191" s="165">
        <f>'[4]Relatório Empregados II'!$BN192</f>
        <v>0</v>
      </c>
      <c r="W191" s="204">
        <f>'[4]Relatório Empregados II'!$BP192</f>
        <v>0</v>
      </c>
      <c r="X191" s="140">
        <f>'[4]Relatório Empregados II'!$BR192:$BR192</f>
        <v>0</v>
      </c>
      <c r="Y191" s="157">
        <f>'[4]Relatório Empregados II'!$BU192</f>
        <v>0</v>
      </c>
      <c r="Z191" s="167">
        <f>'[4]Relatório Empregados II'!$BW192:$BW192</f>
        <v>0</v>
      </c>
      <c r="AA191" s="168">
        <f>'[4]Relatório Empregados II'!$CA192:$CA192</f>
        <v>0</v>
      </c>
      <c r="AB191" s="168">
        <f>'[4]Relatório Empregados II'!$CD192:$CD192</f>
        <v>0</v>
      </c>
      <c r="AC191" s="168">
        <f>'[4]Relatório Empregados II'!$CG192:$CG192</f>
        <v>0</v>
      </c>
      <c r="AD191" s="168">
        <f>'[4]Relatório Empregados II'!$CJ192</f>
        <v>0</v>
      </c>
      <c r="AE191" s="168">
        <f>'[4]Relatório Empregados II'!$CL192</f>
        <v>0</v>
      </c>
      <c r="AF191" s="168">
        <f>'[4]Relatório Empregados II'!$CN192:$CN192</f>
        <v>0</v>
      </c>
      <c r="AG191" s="168">
        <f>'[4]Relatório Empregados II'!$CQ192</f>
        <v>0</v>
      </c>
      <c r="AH191" s="140">
        <f>'[4]Relatório Empregados II'!$CS192:$CS192</f>
        <v>0</v>
      </c>
      <c r="AI191" s="157">
        <f>'[4]Relatório Empregados II'!$CV192:$CV192</f>
        <v>0</v>
      </c>
      <c r="AJ191" s="140">
        <f>'[4]Relatório Empregados II'!$CY192:$CY192</f>
        <v>0</v>
      </c>
      <c r="AK191" s="157">
        <f>'[4]Relatório Empregados II'!$DB192:$DB192</f>
        <v>0</v>
      </c>
      <c r="AL191" s="140">
        <f>'[4]Relatório Empregados II'!$DE192:$DE192</f>
        <v>0</v>
      </c>
      <c r="AM191" s="140">
        <f>'[4]Relatório Empregados II'!$DH192</f>
        <v>0</v>
      </c>
      <c r="AN191" s="157">
        <f>'[4]Relatório Empregados II'!$DJ192</f>
        <v>0</v>
      </c>
      <c r="AO191" s="140">
        <f>'[4]Relatório Empregados II'!$DL192</f>
        <v>0</v>
      </c>
      <c r="AP191" s="140">
        <f>'[4]Relatório Empregados II'!$DM$3:$DM192</f>
        <v>0</v>
      </c>
      <c r="AQ191" s="141"/>
      <c r="AR191" s="141"/>
      <c r="AS191" s="140">
        <f>'[4]Relatório Empregados II'!$DQ192:$DQ192</f>
        <v>0</v>
      </c>
      <c r="AT191" s="169">
        <f>'[4]Relatório Empregados II'!$DT192</f>
        <v>0</v>
      </c>
      <c r="AU191" s="167">
        <f>'[4]Relatório Empregados II'!$DV192</f>
        <v>0</v>
      </c>
      <c r="AV191" s="167">
        <f>'[4]Relatório Empregados II'!$DX192</f>
        <v>0</v>
      </c>
      <c r="AW191" s="156">
        <f>'[4]Relatório Empregados II'!$DZ192</f>
        <v>0</v>
      </c>
      <c r="AX191" s="156">
        <f>'[4]Relatório Empregados II'!$EB192</f>
        <v>0</v>
      </c>
      <c r="AY191" s="167">
        <f>'[4]Relatório Empregados II'!$ED192</f>
        <v>0</v>
      </c>
      <c r="AZ191" s="156">
        <f>'[4]Relatório Empregados II'!$EH192</f>
        <v>0</v>
      </c>
      <c r="BA191" s="156">
        <f>'[4]Relatório Empregados II'!$EJ192</f>
        <v>0</v>
      </c>
    </row>
    <row r="192" spans="1:53">
      <c r="A192" s="170">
        <f>IFERROR(('[4]Relatório Empregados II'!$A193:$B193),"")</f>
        <v>0</v>
      </c>
      <c r="B192" s="142">
        <f>'[4]Relatório Empregados II'!$D193:$D193</f>
        <v>0</v>
      </c>
      <c r="C192" s="158">
        <f>'[4]Relatório Empregados II'!$G193:$G193</f>
        <v>0</v>
      </c>
      <c r="D192" s="161">
        <f>'[4]Relatório Empregados II'!$J193</f>
        <v>0</v>
      </c>
      <c r="E192" s="143">
        <f>'[4]Relatório Empregados II'!$L193:L193</f>
        <v>0</v>
      </c>
      <c r="F192" s="144">
        <f>'[4]Relatório Empregados II'!$P193:$P193</f>
        <v>0</v>
      </c>
      <c r="G192" s="173" cm="1">
        <f t="array" ref="G192">'[4]Relatório Empregados II'!$T193:T193</f>
        <v>0</v>
      </c>
      <c r="H192" s="145">
        <f>'[4]Relatório Empregados II'!$W193</f>
        <v>0</v>
      </c>
      <c r="I192" s="146">
        <f>'[4]Relatório Empregados II'!$Y193:$Y193</f>
        <v>0</v>
      </c>
      <c r="J192" s="147">
        <f>'[4]Relatório Empregados II'!$AB193:$AB193</f>
        <v>0</v>
      </c>
      <c r="K192" s="162">
        <f>'[4]Relatório Empregados II'!$AE193:$AE193</f>
        <v>0</v>
      </c>
      <c r="L192" s="163" cm="1">
        <f t="array" ref="L192">'[4]Relatório Empregados II'!$AI193:$AI193</f>
        <v>0</v>
      </c>
      <c r="M192" s="149">
        <f>'[4]Relatório Empregados II'!$AL193:$AL193</f>
        <v>0</v>
      </c>
      <c r="N192" s="150">
        <f>'[4]Relatório Empregados II'!$AP193</f>
        <v>0</v>
      </c>
      <c r="O192" s="163">
        <f>'[4]Relatório Empregados II'!$AR193</f>
        <v>0</v>
      </c>
      <c r="P192" s="151">
        <f>'[4]Relatório Empregados II'!$AT193:$AT193</f>
        <v>0</v>
      </c>
      <c r="Q192" s="152">
        <f>'[4]Relatório Empregados II'!$AX193:$AX193</f>
        <v>0</v>
      </c>
      <c r="R192" s="153">
        <f>'[4]Relatório Empregados II'!$BA193:$BA193</f>
        <v>0</v>
      </c>
      <c r="S192" s="154">
        <f>'[4]Relatório Empregados II'!$BE193:$BE193</f>
        <v>0</v>
      </c>
      <c r="T192" s="154">
        <f>'[4]Relatório Empregados II'!$BH193:$BH193</f>
        <v>0</v>
      </c>
      <c r="U192" s="148">
        <f>'[4]Relatório Empregados II'!$BK193:$BK193</f>
        <v>0</v>
      </c>
      <c r="V192" s="165">
        <f>'[4]Relatório Empregados II'!$BN193</f>
        <v>0</v>
      </c>
      <c r="W192" s="204">
        <f>'[4]Relatório Empregados II'!$BP193</f>
        <v>0</v>
      </c>
      <c r="X192" s="140">
        <f>'[4]Relatório Empregados II'!$BR193:$BR193</f>
        <v>0</v>
      </c>
      <c r="Y192" s="157">
        <f>'[4]Relatório Empregados II'!$BU193</f>
        <v>0</v>
      </c>
      <c r="Z192" s="167">
        <f>'[4]Relatório Empregados II'!$BW193:$BW193</f>
        <v>0</v>
      </c>
      <c r="AA192" s="168">
        <f>'[4]Relatório Empregados II'!$CA193:$CA193</f>
        <v>0</v>
      </c>
      <c r="AB192" s="168">
        <f>'[4]Relatório Empregados II'!$CD193:$CD193</f>
        <v>0</v>
      </c>
      <c r="AC192" s="168">
        <f>'[4]Relatório Empregados II'!$CG193:$CG193</f>
        <v>0</v>
      </c>
      <c r="AD192" s="168">
        <f>'[4]Relatório Empregados II'!$CJ193</f>
        <v>0</v>
      </c>
      <c r="AE192" s="168">
        <f>'[4]Relatório Empregados II'!$CL193</f>
        <v>0</v>
      </c>
      <c r="AF192" s="168">
        <f>'[4]Relatório Empregados II'!$CN193:$CN193</f>
        <v>0</v>
      </c>
      <c r="AG192" s="168">
        <f>'[4]Relatório Empregados II'!$CQ193</f>
        <v>0</v>
      </c>
      <c r="AH192" s="140">
        <f>'[4]Relatório Empregados II'!$CS193:$CS193</f>
        <v>0</v>
      </c>
      <c r="AI192" s="157">
        <f>'[4]Relatório Empregados II'!$CV193:$CV193</f>
        <v>0</v>
      </c>
      <c r="AJ192" s="140">
        <f>'[4]Relatório Empregados II'!$CY193:$CY193</f>
        <v>0</v>
      </c>
      <c r="AK192" s="157">
        <f>'[4]Relatório Empregados II'!$DB193:$DB193</f>
        <v>0</v>
      </c>
      <c r="AL192" s="140">
        <f>'[4]Relatório Empregados II'!$DE193:$DE193</f>
        <v>0</v>
      </c>
      <c r="AM192" s="140">
        <f>'[4]Relatório Empregados II'!$DH193</f>
        <v>0</v>
      </c>
      <c r="AN192" s="157">
        <f>'[4]Relatório Empregados II'!$DJ193</f>
        <v>0</v>
      </c>
      <c r="AO192" s="140">
        <f>'[4]Relatório Empregados II'!$DL193</f>
        <v>0</v>
      </c>
      <c r="AP192" s="140">
        <f>'[4]Relatório Empregados II'!$DM$3:$DM193</f>
        <v>0</v>
      </c>
      <c r="AQ192" s="141"/>
      <c r="AR192" s="141"/>
      <c r="AS192" s="140">
        <f>'[4]Relatório Empregados II'!$DQ193:$DQ193</f>
        <v>0</v>
      </c>
      <c r="AT192" s="169">
        <f>'[4]Relatório Empregados II'!$DT193</f>
        <v>0</v>
      </c>
      <c r="AU192" s="167">
        <f>'[4]Relatório Empregados II'!$DV193</f>
        <v>0</v>
      </c>
      <c r="AV192" s="167">
        <f>'[4]Relatório Empregados II'!$DX193</f>
        <v>0</v>
      </c>
      <c r="AW192" s="156">
        <f>'[4]Relatório Empregados II'!$DZ193</f>
        <v>0</v>
      </c>
      <c r="AX192" s="156">
        <f>'[4]Relatório Empregados II'!$EB193</f>
        <v>0</v>
      </c>
      <c r="AY192" s="167">
        <f>'[4]Relatório Empregados II'!$ED193</f>
        <v>0</v>
      </c>
      <c r="AZ192" s="156">
        <f>'[4]Relatório Empregados II'!$EH193</f>
        <v>0</v>
      </c>
      <c r="BA192" s="156">
        <f>'[4]Relatório Empregados II'!$EJ193</f>
        <v>0</v>
      </c>
    </row>
    <row r="193" spans="1:53">
      <c r="A193" s="170">
        <f>IFERROR(('[4]Relatório Empregados II'!$A194:$B194),"")</f>
        <v>0</v>
      </c>
      <c r="B193" s="142">
        <f>'[4]Relatório Empregados II'!$D194:$D194</f>
        <v>0</v>
      </c>
      <c r="C193" s="158">
        <f>'[4]Relatório Empregados II'!$G194:$G194</f>
        <v>0</v>
      </c>
      <c r="D193" s="161">
        <f>'[4]Relatório Empregados II'!$J194</f>
        <v>0</v>
      </c>
      <c r="E193" s="143">
        <f>'[4]Relatório Empregados II'!$L194:L194</f>
        <v>0</v>
      </c>
      <c r="F193" s="144">
        <f>'[4]Relatório Empregados II'!$P194:$P194</f>
        <v>0</v>
      </c>
      <c r="G193" s="173" cm="1">
        <f t="array" ref="G193">'[4]Relatório Empregados II'!$T194:T194</f>
        <v>0</v>
      </c>
      <c r="H193" s="145">
        <f>'[4]Relatório Empregados II'!$W194</f>
        <v>0</v>
      </c>
      <c r="I193" s="146">
        <f>'[4]Relatório Empregados II'!$Y194:$Y194</f>
        <v>0</v>
      </c>
      <c r="J193" s="147">
        <f>'[4]Relatório Empregados II'!$AB194:$AB194</f>
        <v>0</v>
      </c>
      <c r="K193" s="162">
        <f>'[4]Relatório Empregados II'!$AE194:$AE194</f>
        <v>0</v>
      </c>
      <c r="L193" s="163" cm="1">
        <f t="array" ref="L193">'[4]Relatório Empregados II'!$AI194:$AI194</f>
        <v>0</v>
      </c>
      <c r="M193" s="149">
        <f>'[4]Relatório Empregados II'!$AL194:$AL194</f>
        <v>0</v>
      </c>
      <c r="N193" s="150">
        <f>'[4]Relatório Empregados II'!$AP194</f>
        <v>0</v>
      </c>
      <c r="O193" s="163">
        <f>'[4]Relatório Empregados II'!$AR194</f>
        <v>0</v>
      </c>
      <c r="P193" s="151">
        <f>'[4]Relatório Empregados II'!$AT194:$AT194</f>
        <v>0</v>
      </c>
      <c r="Q193" s="152">
        <f>'[4]Relatório Empregados II'!$AX194:$AX194</f>
        <v>0</v>
      </c>
      <c r="R193" s="153">
        <f>'[4]Relatório Empregados II'!$BA194:$BA194</f>
        <v>0</v>
      </c>
      <c r="S193" s="154">
        <f>'[4]Relatório Empregados II'!$BE194:$BE194</f>
        <v>0</v>
      </c>
      <c r="T193" s="154">
        <f>'[4]Relatório Empregados II'!$BH194:$BH194</f>
        <v>0</v>
      </c>
      <c r="U193" s="148">
        <f>'[4]Relatório Empregados II'!$BK194:$BK194</f>
        <v>0</v>
      </c>
      <c r="V193" s="165">
        <f>'[4]Relatório Empregados II'!$BN194</f>
        <v>0</v>
      </c>
      <c r="W193" s="204">
        <f>'[4]Relatório Empregados II'!$BP194</f>
        <v>0</v>
      </c>
      <c r="X193" s="140">
        <f>'[4]Relatório Empregados II'!$BR194:$BR194</f>
        <v>0</v>
      </c>
      <c r="Y193" s="157">
        <f>'[4]Relatório Empregados II'!$BU194</f>
        <v>0</v>
      </c>
      <c r="Z193" s="167">
        <f>'[4]Relatório Empregados II'!$BW194:$BW194</f>
        <v>0</v>
      </c>
      <c r="AA193" s="168">
        <f>'[4]Relatório Empregados II'!$CA194:$CA194</f>
        <v>0</v>
      </c>
      <c r="AB193" s="168">
        <f>'[4]Relatório Empregados II'!$CD194:$CD194</f>
        <v>0</v>
      </c>
      <c r="AC193" s="168">
        <f>'[4]Relatório Empregados II'!$CG194:$CG194</f>
        <v>0</v>
      </c>
      <c r="AD193" s="168">
        <f>'[4]Relatório Empregados II'!$CJ194</f>
        <v>0</v>
      </c>
      <c r="AE193" s="168">
        <f>'[4]Relatório Empregados II'!$CL194</f>
        <v>0</v>
      </c>
      <c r="AF193" s="168">
        <f>'[4]Relatório Empregados II'!$CN194:$CN194</f>
        <v>0</v>
      </c>
      <c r="AG193" s="168">
        <f>'[4]Relatório Empregados II'!$CQ194</f>
        <v>0</v>
      </c>
      <c r="AH193" s="140">
        <f>'[4]Relatório Empregados II'!$CS194:$CS194</f>
        <v>0</v>
      </c>
      <c r="AI193" s="157">
        <f>'[4]Relatório Empregados II'!$CV194:$CV194</f>
        <v>0</v>
      </c>
      <c r="AJ193" s="140">
        <f>'[4]Relatório Empregados II'!$CY194:$CY194</f>
        <v>0</v>
      </c>
      <c r="AK193" s="157">
        <f>'[4]Relatório Empregados II'!$DB194:$DB194</f>
        <v>0</v>
      </c>
      <c r="AL193" s="140">
        <f>'[4]Relatório Empregados II'!$DE194:$DE194</f>
        <v>0</v>
      </c>
      <c r="AM193" s="140">
        <f>'[4]Relatório Empregados II'!$DH194</f>
        <v>0</v>
      </c>
      <c r="AN193" s="157">
        <f>'[4]Relatório Empregados II'!$DJ194</f>
        <v>0</v>
      </c>
      <c r="AO193" s="140">
        <f>'[4]Relatório Empregados II'!$DL194</f>
        <v>0</v>
      </c>
      <c r="AP193" s="140">
        <f>'[4]Relatório Empregados II'!$DM$3:$DM194</f>
        <v>0</v>
      </c>
      <c r="AQ193" s="141"/>
      <c r="AR193" s="141"/>
      <c r="AS193" s="140">
        <f>'[4]Relatório Empregados II'!$DQ194:$DQ194</f>
        <v>0</v>
      </c>
      <c r="AT193" s="169">
        <f>'[4]Relatório Empregados II'!$DT194</f>
        <v>0</v>
      </c>
      <c r="AU193" s="167">
        <f>'[4]Relatório Empregados II'!$DV194</f>
        <v>0</v>
      </c>
      <c r="AV193" s="167">
        <f>'[4]Relatório Empregados II'!$DX194</f>
        <v>0</v>
      </c>
      <c r="AW193" s="156">
        <f>'[4]Relatório Empregados II'!$DZ194</f>
        <v>0</v>
      </c>
      <c r="AX193" s="156">
        <f>'[4]Relatório Empregados II'!$EB194</f>
        <v>0</v>
      </c>
      <c r="AY193" s="167">
        <f>'[4]Relatório Empregados II'!$ED194</f>
        <v>0</v>
      </c>
      <c r="AZ193" s="156">
        <f>'[4]Relatório Empregados II'!$EH194</f>
        <v>0</v>
      </c>
      <c r="BA193" s="156">
        <f>'[4]Relatório Empregados II'!$EJ194</f>
        <v>0</v>
      </c>
    </row>
    <row r="194" spans="1:53">
      <c r="A194" s="170">
        <f>IFERROR(('[4]Relatório Empregados II'!$A195:$B195),"")</f>
        <v>0</v>
      </c>
      <c r="B194" s="142">
        <f>'[4]Relatório Empregados II'!$D195:$D195</f>
        <v>0</v>
      </c>
      <c r="C194" s="158">
        <f>'[4]Relatório Empregados II'!$G195:$G195</f>
        <v>0</v>
      </c>
      <c r="D194" s="161">
        <f>'[4]Relatório Empregados II'!$J195</f>
        <v>0</v>
      </c>
      <c r="E194" s="143">
        <f>'[4]Relatório Empregados II'!$L195:L195</f>
        <v>0</v>
      </c>
      <c r="F194" s="144">
        <f>'[4]Relatório Empregados II'!$P195:$P195</f>
        <v>0</v>
      </c>
      <c r="G194" s="173" cm="1">
        <f t="array" ref="G194">'[4]Relatório Empregados II'!$T195:T195</f>
        <v>0</v>
      </c>
      <c r="H194" s="145">
        <f>'[4]Relatório Empregados II'!$W195</f>
        <v>0</v>
      </c>
      <c r="I194" s="146">
        <f>'[4]Relatório Empregados II'!$Y195:$Y195</f>
        <v>0</v>
      </c>
      <c r="J194" s="147">
        <f>'[4]Relatório Empregados II'!$AB195:$AB195</f>
        <v>0</v>
      </c>
      <c r="K194" s="162">
        <f>'[4]Relatório Empregados II'!$AE195:$AE195</f>
        <v>0</v>
      </c>
      <c r="L194" s="163" cm="1">
        <f t="array" ref="L194">'[4]Relatório Empregados II'!$AI195:$AI195</f>
        <v>0</v>
      </c>
      <c r="M194" s="149">
        <f>'[4]Relatório Empregados II'!$AL195:$AL195</f>
        <v>0</v>
      </c>
      <c r="N194" s="150">
        <f>'[4]Relatório Empregados II'!$AP195</f>
        <v>0</v>
      </c>
      <c r="O194" s="163">
        <f>'[4]Relatório Empregados II'!$AR195</f>
        <v>0</v>
      </c>
      <c r="P194" s="151">
        <f>'[4]Relatório Empregados II'!$AT195:$AT195</f>
        <v>0</v>
      </c>
      <c r="Q194" s="152">
        <f>'[4]Relatório Empregados II'!$AX195:$AX195</f>
        <v>0</v>
      </c>
      <c r="R194" s="153">
        <f>'[4]Relatório Empregados II'!$BA195:$BA195</f>
        <v>0</v>
      </c>
      <c r="S194" s="154">
        <f>'[4]Relatório Empregados II'!$BE195:$BE195</f>
        <v>0</v>
      </c>
      <c r="T194" s="154">
        <f>'[4]Relatório Empregados II'!$BH195:$BH195</f>
        <v>0</v>
      </c>
      <c r="U194" s="148">
        <f>'[4]Relatório Empregados II'!$BK195:$BK195</f>
        <v>0</v>
      </c>
      <c r="V194" s="165">
        <f>'[4]Relatório Empregados II'!$BN195</f>
        <v>0</v>
      </c>
      <c r="W194" s="204">
        <f>'[4]Relatório Empregados II'!$BP195</f>
        <v>0</v>
      </c>
      <c r="X194" s="140">
        <f>'[4]Relatório Empregados II'!$BR195:$BR195</f>
        <v>0</v>
      </c>
      <c r="Y194" s="157">
        <f>'[4]Relatório Empregados II'!$BU195</f>
        <v>0</v>
      </c>
      <c r="Z194" s="167">
        <f>'[4]Relatório Empregados II'!$BW195:$BW195</f>
        <v>0</v>
      </c>
      <c r="AA194" s="168">
        <f>'[4]Relatório Empregados II'!$CA195:$CA195</f>
        <v>0</v>
      </c>
      <c r="AB194" s="168">
        <f>'[4]Relatório Empregados II'!$CD195:$CD195</f>
        <v>0</v>
      </c>
      <c r="AC194" s="168">
        <f>'[4]Relatório Empregados II'!$CG195:$CG195</f>
        <v>0</v>
      </c>
      <c r="AD194" s="168">
        <f>'[4]Relatório Empregados II'!$CJ195</f>
        <v>0</v>
      </c>
      <c r="AE194" s="168">
        <f>'[4]Relatório Empregados II'!$CL195</f>
        <v>0</v>
      </c>
      <c r="AF194" s="168">
        <f>'[4]Relatório Empregados II'!$CN195:$CN195</f>
        <v>0</v>
      </c>
      <c r="AG194" s="168">
        <f>'[4]Relatório Empregados II'!$CQ195</f>
        <v>0</v>
      </c>
      <c r="AH194" s="140">
        <f>'[4]Relatório Empregados II'!$CS195:$CS195</f>
        <v>0</v>
      </c>
      <c r="AI194" s="157">
        <f>'[4]Relatório Empregados II'!$CV195:$CV195</f>
        <v>0</v>
      </c>
      <c r="AJ194" s="140">
        <f>'[4]Relatório Empregados II'!$CY195:$CY195</f>
        <v>0</v>
      </c>
      <c r="AK194" s="157">
        <f>'[4]Relatório Empregados II'!$DB195:$DB195</f>
        <v>0</v>
      </c>
      <c r="AL194" s="140">
        <f>'[4]Relatório Empregados II'!$DE195:$DE195</f>
        <v>0</v>
      </c>
      <c r="AM194" s="140">
        <f>'[4]Relatório Empregados II'!$DH195</f>
        <v>0</v>
      </c>
      <c r="AN194" s="157">
        <f>'[4]Relatório Empregados II'!$DJ195</f>
        <v>0</v>
      </c>
      <c r="AO194" s="140">
        <f>'[4]Relatório Empregados II'!$DL195</f>
        <v>0</v>
      </c>
      <c r="AP194" s="140">
        <f>'[4]Relatório Empregados II'!$DM$3:$DM195</f>
        <v>0</v>
      </c>
      <c r="AQ194" s="141"/>
      <c r="AR194" s="141"/>
      <c r="AS194" s="140">
        <f>'[4]Relatório Empregados II'!$DQ195:$DQ195</f>
        <v>0</v>
      </c>
      <c r="AT194" s="169">
        <f>'[4]Relatório Empregados II'!$DT195</f>
        <v>0</v>
      </c>
      <c r="AU194" s="167">
        <f>'[4]Relatório Empregados II'!$DV195</f>
        <v>0</v>
      </c>
      <c r="AV194" s="167">
        <f>'[4]Relatório Empregados II'!$DX195</f>
        <v>0</v>
      </c>
      <c r="AW194" s="156">
        <f>'[4]Relatório Empregados II'!$DZ195</f>
        <v>0</v>
      </c>
      <c r="AX194" s="156">
        <f>'[4]Relatório Empregados II'!$EB195</f>
        <v>0</v>
      </c>
      <c r="AY194" s="167">
        <f>'[4]Relatório Empregados II'!$ED195</f>
        <v>0</v>
      </c>
      <c r="AZ194" s="156">
        <f>'[4]Relatório Empregados II'!$EH195</f>
        <v>0</v>
      </c>
      <c r="BA194" s="156">
        <f>'[4]Relatório Empregados II'!$EJ195</f>
        <v>0</v>
      </c>
    </row>
    <row r="195" spans="1:53">
      <c r="A195" s="170">
        <f>IFERROR(('[4]Relatório Empregados II'!$A196:$B196),"")</f>
        <v>0</v>
      </c>
      <c r="B195" s="142">
        <f>'[4]Relatório Empregados II'!$D196:$D196</f>
        <v>0</v>
      </c>
      <c r="C195" s="158">
        <f>'[4]Relatório Empregados II'!$G196:$G196</f>
        <v>0</v>
      </c>
      <c r="D195" s="161">
        <f>'[4]Relatório Empregados II'!$J196</f>
        <v>0</v>
      </c>
      <c r="E195" s="143">
        <f>'[4]Relatório Empregados II'!$L196:L196</f>
        <v>0</v>
      </c>
      <c r="F195" s="144">
        <f>'[4]Relatório Empregados II'!$P196:$P196</f>
        <v>0</v>
      </c>
      <c r="G195" s="173" cm="1">
        <f t="array" ref="G195">'[4]Relatório Empregados II'!$T196:T196</f>
        <v>0</v>
      </c>
      <c r="H195" s="145">
        <f>'[4]Relatório Empregados II'!$W196</f>
        <v>0</v>
      </c>
      <c r="I195" s="146">
        <f>'[4]Relatório Empregados II'!$Y196:$Y196</f>
        <v>0</v>
      </c>
      <c r="J195" s="147">
        <f>'[4]Relatório Empregados II'!$AB196:$AB196</f>
        <v>0</v>
      </c>
      <c r="K195" s="162">
        <f>'[4]Relatório Empregados II'!$AE196:$AE196</f>
        <v>0</v>
      </c>
      <c r="L195" s="163" cm="1">
        <f t="array" ref="L195">'[4]Relatório Empregados II'!$AI196:$AI196</f>
        <v>0</v>
      </c>
      <c r="M195" s="149">
        <f>'[4]Relatório Empregados II'!$AL196:$AL196</f>
        <v>0</v>
      </c>
      <c r="N195" s="150">
        <f>'[4]Relatório Empregados II'!$AP196</f>
        <v>0</v>
      </c>
      <c r="O195" s="163">
        <f>'[4]Relatório Empregados II'!$AR196</f>
        <v>0</v>
      </c>
      <c r="P195" s="151">
        <f>'[4]Relatório Empregados II'!$AT196:$AT196</f>
        <v>0</v>
      </c>
      <c r="Q195" s="152">
        <f>'[4]Relatório Empregados II'!$AX196:$AX196</f>
        <v>0</v>
      </c>
      <c r="R195" s="153">
        <f>'[4]Relatório Empregados II'!$BA196:$BA196</f>
        <v>0</v>
      </c>
      <c r="S195" s="154">
        <f>'[4]Relatório Empregados II'!$BE196:$BE196</f>
        <v>0</v>
      </c>
      <c r="T195" s="154">
        <f>'[4]Relatório Empregados II'!$BH196:$BH196</f>
        <v>0</v>
      </c>
      <c r="U195" s="148">
        <f>'[4]Relatório Empregados II'!$BK196:$BK196</f>
        <v>0</v>
      </c>
      <c r="V195" s="165">
        <f>'[4]Relatório Empregados II'!$BN196</f>
        <v>0</v>
      </c>
      <c r="W195" s="204">
        <f>'[4]Relatório Empregados II'!$BP196</f>
        <v>0</v>
      </c>
      <c r="X195" s="140">
        <f>'[4]Relatório Empregados II'!$BR196:$BR196</f>
        <v>0</v>
      </c>
      <c r="Y195" s="157">
        <f>'[4]Relatório Empregados II'!$BU196</f>
        <v>0</v>
      </c>
      <c r="Z195" s="167">
        <f>'[4]Relatório Empregados II'!$BW196:$BW196</f>
        <v>0</v>
      </c>
      <c r="AA195" s="168">
        <f>'[4]Relatório Empregados II'!$CA196:$CA196</f>
        <v>0</v>
      </c>
      <c r="AB195" s="168">
        <f>'[4]Relatório Empregados II'!$CD196:$CD196</f>
        <v>0</v>
      </c>
      <c r="AC195" s="168">
        <f>'[4]Relatório Empregados II'!$CG196:$CG196</f>
        <v>0</v>
      </c>
      <c r="AD195" s="168">
        <f>'[4]Relatório Empregados II'!$CJ196</f>
        <v>0</v>
      </c>
      <c r="AE195" s="168">
        <f>'[4]Relatório Empregados II'!$CL196</f>
        <v>0</v>
      </c>
      <c r="AF195" s="168">
        <f>'[4]Relatório Empregados II'!$CN196:$CN196</f>
        <v>0</v>
      </c>
      <c r="AG195" s="168">
        <f>'[4]Relatório Empregados II'!$CQ196</f>
        <v>0</v>
      </c>
      <c r="AH195" s="140">
        <f>'[4]Relatório Empregados II'!$CS196:$CS196</f>
        <v>0</v>
      </c>
      <c r="AI195" s="157">
        <f>'[4]Relatório Empregados II'!$CV196:$CV196</f>
        <v>0</v>
      </c>
      <c r="AJ195" s="140">
        <f>'[4]Relatório Empregados II'!$CY196:$CY196</f>
        <v>0</v>
      </c>
      <c r="AK195" s="157">
        <f>'[4]Relatório Empregados II'!$DB196:$DB196</f>
        <v>0</v>
      </c>
      <c r="AL195" s="140">
        <f>'[4]Relatório Empregados II'!$DE196:$DE196</f>
        <v>0</v>
      </c>
      <c r="AM195" s="140">
        <f>'[4]Relatório Empregados II'!$DH196</f>
        <v>0</v>
      </c>
      <c r="AN195" s="157">
        <f>'[4]Relatório Empregados II'!$DJ196</f>
        <v>0</v>
      </c>
      <c r="AO195" s="140">
        <f>'[4]Relatório Empregados II'!$DL196</f>
        <v>0</v>
      </c>
      <c r="AP195" s="140">
        <f>'[4]Relatório Empregados II'!$DM$3:$DM196</f>
        <v>0</v>
      </c>
      <c r="AQ195" s="141"/>
      <c r="AR195" s="141"/>
      <c r="AS195" s="140">
        <f>'[4]Relatório Empregados II'!$DQ196:$DQ196</f>
        <v>0</v>
      </c>
      <c r="AT195" s="169">
        <f>'[4]Relatório Empregados II'!$DT196</f>
        <v>0</v>
      </c>
      <c r="AU195" s="167">
        <f>'[4]Relatório Empregados II'!$DV196</f>
        <v>0</v>
      </c>
      <c r="AV195" s="167">
        <f>'[4]Relatório Empregados II'!$DX196</f>
        <v>0</v>
      </c>
      <c r="AW195" s="156">
        <f>'[4]Relatório Empregados II'!$DZ196</f>
        <v>0</v>
      </c>
      <c r="AX195" s="156">
        <f>'[4]Relatório Empregados II'!$EB196</f>
        <v>0</v>
      </c>
      <c r="AY195" s="167">
        <f>'[4]Relatório Empregados II'!$ED196</f>
        <v>0</v>
      </c>
      <c r="AZ195" s="156">
        <f>'[4]Relatório Empregados II'!$EH196</f>
        <v>0</v>
      </c>
      <c r="BA195" s="156">
        <f>'[4]Relatório Empregados II'!$EJ196</f>
        <v>0</v>
      </c>
    </row>
    <row r="196" spans="1:53">
      <c r="A196" s="170">
        <f>IFERROR(('[4]Relatório Empregados II'!$A197:$B197),"")</f>
        <v>0</v>
      </c>
      <c r="B196" s="142">
        <f>'[4]Relatório Empregados II'!$D197:$D197</f>
        <v>0</v>
      </c>
      <c r="C196" s="158">
        <f>'[4]Relatório Empregados II'!$G197:$G197</f>
        <v>0</v>
      </c>
      <c r="D196" s="161">
        <f>'[4]Relatório Empregados II'!$J197</f>
        <v>0</v>
      </c>
      <c r="E196" s="143">
        <f>'[4]Relatório Empregados II'!$L197:L197</f>
        <v>0</v>
      </c>
      <c r="F196" s="144">
        <f>'[4]Relatório Empregados II'!$P197:$P197</f>
        <v>0</v>
      </c>
      <c r="G196" s="173" cm="1">
        <f t="array" ref="G196">'[4]Relatório Empregados II'!$T197:T197</f>
        <v>0</v>
      </c>
      <c r="H196" s="145">
        <f>'[4]Relatório Empregados II'!$W197</f>
        <v>0</v>
      </c>
      <c r="I196" s="146">
        <f>'[4]Relatório Empregados II'!$Y197:$Y197</f>
        <v>0</v>
      </c>
      <c r="J196" s="147">
        <f>'[4]Relatório Empregados II'!$AB197:$AB197</f>
        <v>0</v>
      </c>
      <c r="K196" s="162">
        <f>'[4]Relatório Empregados II'!$AE197:$AE197</f>
        <v>0</v>
      </c>
      <c r="L196" s="163" cm="1">
        <f t="array" ref="L196">'[4]Relatório Empregados II'!$AI197:$AI197</f>
        <v>0</v>
      </c>
      <c r="M196" s="149">
        <f>'[4]Relatório Empregados II'!$AL197:$AL197</f>
        <v>0</v>
      </c>
      <c r="N196" s="150">
        <f>'[4]Relatório Empregados II'!$AP197</f>
        <v>0</v>
      </c>
      <c r="O196" s="163">
        <f>'[4]Relatório Empregados II'!$AR197</f>
        <v>0</v>
      </c>
      <c r="P196" s="151">
        <f>'[4]Relatório Empregados II'!$AT197:$AT197</f>
        <v>0</v>
      </c>
      <c r="Q196" s="152">
        <f>'[4]Relatório Empregados II'!$AX197:$AX197</f>
        <v>0</v>
      </c>
      <c r="R196" s="153">
        <f>'[4]Relatório Empregados II'!$BA197:$BA197</f>
        <v>0</v>
      </c>
      <c r="S196" s="154">
        <f>'[4]Relatório Empregados II'!$BE197:$BE197</f>
        <v>0</v>
      </c>
      <c r="T196" s="154">
        <f>'[4]Relatório Empregados II'!$BH197:$BH197</f>
        <v>0</v>
      </c>
      <c r="U196" s="148">
        <f>'[4]Relatório Empregados II'!$BK197:$BK197</f>
        <v>0</v>
      </c>
      <c r="V196" s="165">
        <f>'[4]Relatório Empregados II'!$BN197</f>
        <v>0</v>
      </c>
      <c r="W196" s="204">
        <f>'[4]Relatório Empregados II'!$BP197</f>
        <v>0</v>
      </c>
      <c r="X196" s="140">
        <f>'[4]Relatório Empregados II'!$BR197:$BR197</f>
        <v>0</v>
      </c>
      <c r="Y196" s="157">
        <f>'[4]Relatório Empregados II'!$BU197</f>
        <v>0</v>
      </c>
      <c r="Z196" s="167">
        <f>'[4]Relatório Empregados II'!$BW197:$BW197</f>
        <v>0</v>
      </c>
      <c r="AA196" s="168">
        <f>'[4]Relatório Empregados II'!$CA197:$CA197</f>
        <v>0</v>
      </c>
      <c r="AB196" s="168">
        <f>'[4]Relatório Empregados II'!$CD197:$CD197</f>
        <v>0</v>
      </c>
      <c r="AC196" s="168">
        <f>'[4]Relatório Empregados II'!$CG197:$CG197</f>
        <v>0</v>
      </c>
      <c r="AD196" s="168">
        <f>'[4]Relatório Empregados II'!$CJ197</f>
        <v>0</v>
      </c>
      <c r="AE196" s="168">
        <f>'[4]Relatório Empregados II'!$CL197</f>
        <v>0</v>
      </c>
      <c r="AF196" s="168">
        <f>'[4]Relatório Empregados II'!$CN197:$CN197</f>
        <v>0</v>
      </c>
      <c r="AG196" s="168">
        <f>'[4]Relatório Empregados II'!$CQ197</f>
        <v>0</v>
      </c>
      <c r="AH196" s="140">
        <f>'[4]Relatório Empregados II'!$CS197:$CS197</f>
        <v>0</v>
      </c>
      <c r="AI196" s="157">
        <f>'[4]Relatório Empregados II'!$CV197:$CV197</f>
        <v>0</v>
      </c>
      <c r="AJ196" s="140">
        <f>'[4]Relatório Empregados II'!$CY197:$CY197</f>
        <v>0</v>
      </c>
      <c r="AK196" s="157">
        <f>'[4]Relatório Empregados II'!$DB197:$DB197</f>
        <v>0</v>
      </c>
      <c r="AL196" s="140">
        <f>'[4]Relatório Empregados II'!$DE197:$DE197</f>
        <v>0</v>
      </c>
      <c r="AM196" s="140">
        <f>'[4]Relatório Empregados II'!$DH197</f>
        <v>0</v>
      </c>
      <c r="AN196" s="157">
        <f>'[4]Relatório Empregados II'!$DJ197</f>
        <v>0</v>
      </c>
      <c r="AO196" s="140">
        <f>'[4]Relatório Empregados II'!$DL197</f>
        <v>0</v>
      </c>
      <c r="AP196" s="140">
        <f>'[4]Relatório Empregados II'!$DM$3:$DM197</f>
        <v>0</v>
      </c>
      <c r="AQ196" s="141"/>
      <c r="AR196" s="141"/>
      <c r="AS196" s="140">
        <f>'[4]Relatório Empregados II'!$DQ197:$DQ197</f>
        <v>0</v>
      </c>
      <c r="AT196" s="169">
        <f>'[4]Relatório Empregados II'!$DT197</f>
        <v>0</v>
      </c>
      <c r="AU196" s="167">
        <f>'[4]Relatório Empregados II'!$DV197</f>
        <v>0</v>
      </c>
      <c r="AV196" s="167">
        <f>'[4]Relatório Empregados II'!$DX197</f>
        <v>0</v>
      </c>
      <c r="AW196" s="156">
        <f>'[4]Relatório Empregados II'!$DZ197</f>
        <v>0</v>
      </c>
      <c r="AX196" s="156">
        <f>'[4]Relatório Empregados II'!$EB197</f>
        <v>0</v>
      </c>
      <c r="AY196" s="167">
        <f>'[4]Relatório Empregados II'!$ED197</f>
        <v>0</v>
      </c>
      <c r="AZ196" s="156">
        <f>'[4]Relatório Empregados II'!$EH197</f>
        <v>0</v>
      </c>
      <c r="BA196" s="156">
        <f>'[4]Relatório Empregados II'!$EJ197</f>
        <v>0</v>
      </c>
    </row>
    <row r="197" spans="1:53">
      <c r="A197" s="170">
        <f>IFERROR(('[4]Relatório Empregados II'!$A198:$B198),"")</f>
        <v>0</v>
      </c>
      <c r="B197" s="142">
        <f>'[4]Relatório Empregados II'!$D198:$D198</f>
        <v>0</v>
      </c>
      <c r="C197" s="158">
        <f>'[4]Relatório Empregados II'!$G198:$G198</f>
        <v>0</v>
      </c>
      <c r="D197" s="161">
        <f>'[4]Relatório Empregados II'!$J198</f>
        <v>0</v>
      </c>
      <c r="E197" s="143">
        <f>'[4]Relatório Empregados II'!$L198:L198</f>
        <v>0</v>
      </c>
      <c r="F197" s="144">
        <f>'[4]Relatório Empregados II'!$P198:$P198</f>
        <v>0</v>
      </c>
      <c r="G197" s="173" cm="1">
        <f t="array" ref="G197">'[4]Relatório Empregados II'!$T198:T198</f>
        <v>0</v>
      </c>
      <c r="H197" s="145">
        <f>'[4]Relatório Empregados II'!$W198</f>
        <v>0</v>
      </c>
      <c r="I197" s="146">
        <f>'[4]Relatório Empregados II'!$Y198:$Y198</f>
        <v>0</v>
      </c>
      <c r="J197" s="147">
        <f>'[4]Relatório Empregados II'!$AB198:$AB198</f>
        <v>0</v>
      </c>
      <c r="K197" s="162">
        <f>'[4]Relatório Empregados II'!$AE198:$AE198</f>
        <v>0</v>
      </c>
      <c r="L197" s="163" cm="1">
        <f t="array" ref="L197">'[4]Relatório Empregados II'!$AI198:$AI198</f>
        <v>0</v>
      </c>
      <c r="M197" s="149">
        <f>'[4]Relatório Empregados II'!$AL198:$AL198</f>
        <v>0</v>
      </c>
      <c r="N197" s="150">
        <f>'[4]Relatório Empregados II'!$AP198</f>
        <v>0</v>
      </c>
      <c r="O197" s="163">
        <f>'[4]Relatório Empregados II'!$AR198</f>
        <v>0</v>
      </c>
      <c r="P197" s="151">
        <f>'[4]Relatório Empregados II'!$AT198:$AT198</f>
        <v>0</v>
      </c>
      <c r="Q197" s="152">
        <f>'[4]Relatório Empregados II'!$AX198:$AX198</f>
        <v>0</v>
      </c>
      <c r="R197" s="153">
        <f>'[4]Relatório Empregados II'!$BA198:$BA198</f>
        <v>0</v>
      </c>
      <c r="S197" s="154">
        <f>'[4]Relatório Empregados II'!$BE198:$BE198</f>
        <v>0</v>
      </c>
      <c r="T197" s="154">
        <f>'[4]Relatório Empregados II'!$BH198:$BH198</f>
        <v>0</v>
      </c>
      <c r="U197" s="148">
        <f>'[4]Relatório Empregados II'!$BK198:$BK198</f>
        <v>0</v>
      </c>
      <c r="V197" s="165">
        <f>'[4]Relatório Empregados II'!$BN198</f>
        <v>0</v>
      </c>
      <c r="W197" s="204">
        <f>'[4]Relatório Empregados II'!$BP198</f>
        <v>0</v>
      </c>
      <c r="X197" s="140">
        <f>'[4]Relatório Empregados II'!$BR198:$BR198</f>
        <v>0</v>
      </c>
      <c r="Y197" s="157">
        <f>'[4]Relatório Empregados II'!$BU198</f>
        <v>0</v>
      </c>
      <c r="Z197" s="167">
        <f>'[4]Relatório Empregados II'!$BW198:$BW198</f>
        <v>0</v>
      </c>
      <c r="AA197" s="168">
        <f>'[4]Relatório Empregados II'!$CA198:$CA198</f>
        <v>0</v>
      </c>
      <c r="AB197" s="168">
        <f>'[4]Relatório Empregados II'!$CD198:$CD198</f>
        <v>0</v>
      </c>
      <c r="AC197" s="168">
        <f>'[4]Relatório Empregados II'!$CG198:$CG198</f>
        <v>0</v>
      </c>
      <c r="AD197" s="168">
        <f>'[4]Relatório Empregados II'!$CJ198</f>
        <v>0</v>
      </c>
      <c r="AE197" s="168">
        <f>'[4]Relatório Empregados II'!$CL198</f>
        <v>0</v>
      </c>
      <c r="AF197" s="168">
        <f>'[4]Relatório Empregados II'!$CN198:$CN198</f>
        <v>0</v>
      </c>
      <c r="AG197" s="168">
        <f>'[4]Relatório Empregados II'!$CQ198</f>
        <v>0</v>
      </c>
      <c r="AH197" s="140">
        <f>'[4]Relatório Empregados II'!$CS198:$CS198</f>
        <v>0</v>
      </c>
      <c r="AI197" s="157">
        <f>'[4]Relatório Empregados II'!$CV198:$CV198</f>
        <v>0</v>
      </c>
      <c r="AJ197" s="140">
        <f>'[4]Relatório Empregados II'!$CY198:$CY198</f>
        <v>0</v>
      </c>
      <c r="AK197" s="157">
        <f>'[4]Relatório Empregados II'!$DB198:$DB198</f>
        <v>0</v>
      </c>
      <c r="AL197" s="140">
        <f>'[4]Relatório Empregados II'!$DE198:$DE198</f>
        <v>0</v>
      </c>
      <c r="AM197" s="140">
        <f>'[4]Relatório Empregados II'!$DH198</f>
        <v>0</v>
      </c>
      <c r="AN197" s="157">
        <f>'[4]Relatório Empregados II'!$DJ198</f>
        <v>0</v>
      </c>
      <c r="AO197" s="140">
        <f>'[4]Relatório Empregados II'!$DL198</f>
        <v>0</v>
      </c>
      <c r="AP197" s="140">
        <f>'[4]Relatório Empregados II'!$DM$3:$DM198</f>
        <v>0</v>
      </c>
      <c r="AQ197" s="141"/>
      <c r="AR197" s="141"/>
      <c r="AS197" s="140">
        <f>'[4]Relatório Empregados II'!$DQ198:$DQ198</f>
        <v>0</v>
      </c>
      <c r="AT197" s="169">
        <f>'[4]Relatório Empregados II'!$DT198</f>
        <v>0</v>
      </c>
      <c r="AU197" s="167">
        <f>'[4]Relatório Empregados II'!$DV198</f>
        <v>0</v>
      </c>
      <c r="AV197" s="167">
        <f>'[4]Relatório Empregados II'!$DX198</f>
        <v>0</v>
      </c>
      <c r="AW197" s="156">
        <f>'[4]Relatório Empregados II'!$DZ198</f>
        <v>0</v>
      </c>
      <c r="AX197" s="156">
        <f>'[4]Relatório Empregados II'!$EB198</f>
        <v>0</v>
      </c>
      <c r="AY197" s="167">
        <f>'[4]Relatório Empregados II'!$ED198</f>
        <v>0</v>
      </c>
      <c r="AZ197" s="156">
        <f>'[4]Relatório Empregados II'!$EH198</f>
        <v>0</v>
      </c>
      <c r="BA197" s="156">
        <f>'[4]Relatório Empregados II'!$EJ198</f>
        <v>0</v>
      </c>
    </row>
    <row r="198" spans="1:53">
      <c r="A198" s="170">
        <f>IFERROR(('[4]Relatório Empregados II'!$A199:$B199),"")</f>
        <v>0</v>
      </c>
      <c r="B198" s="142">
        <f>'[4]Relatório Empregados II'!$D199:$D199</f>
        <v>0</v>
      </c>
      <c r="C198" s="158">
        <f>'[4]Relatório Empregados II'!$G199:$G199</f>
        <v>0</v>
      </c>
      <c r="D198" s="161">
        <f>'[4]Relatório Empregados II'!$J199</f>
        <v>0</v>
      </c>
      <c r="E198" s="143">
        <f>'[4]Relatório Empregados II'!$L199:L199</f>
        <v>0</v>
      </c>
      <c r="F198" s="144">
        <f>'[4]Relatório Empregados II'!$P199:$P199</f>
        <v>0</v>
      </c>
      <c r="G198" s="173" cm="1">
        <f t="array" ref="G198">'[4]Relatório Empregados II'!$T199:T199</f>
        <v>0</v>
      </c>
      <c r="H198" s="145">
        <f>'[4]Relatório Empregados II'!$W199</f>
        <v>0</v>
      </c>
      <c r="I198" s="146">
        <f>'[4]Relatório Empregados II'!$Y199:$Y199</f>
        <v>0</v>
      </c>
      <c r="J198" s="147">
        <f>'[4]Relatório Empregados II'!$AB199:$AB199</f>
        <v>0</v>
      </c>
      <c r="K198" s="162">
        <f>'[4]Relatório Empregados II'!$AE199:$AE199</f>
        <v>0</v>
      </c>
      <c r="L198" s="163" cm="1">
        <f t="array" ref="L198">'[4]Relatório Empregados II'!$AI199:$AI199</f>
        <v>0</v>
      </c>
      <c r="M198" s="149">
        <f>'[4]Relatório Empregados II'!$AL199:$AL199</f>
        <v>0</v>
      </c>
      <c r="N198" s="150">
        <f>'[4]Relatório Empregados II'!$AP199</f>
        <v>0</v>
      </c>
      <c r="O198" s="163">
        <f>'[4]Relatório Empregados II'!$AR199</f>
        <v>0</v>
      </c>
      <c r="P198" s="151">
        <f>'[4]Relatório Empregados II'!$AT199:$AT199</f>
        <v>0</v>
      </c>
      <c r="Q198" s="152">
        <f>'[4]Relatório Empregados II'!$AX199:$AX199</f>
        <v>0</v>
      </c>
      <c r="R198" s="153">
        <f>'[4]Relatório Empregados II'!$BA199:$BA199</f>
        <v>0</v>
      </c>
      <c r="S198" s="154">
        <f>'[4]Relatório Empregados II'!$BE199:$BE199</f>
        <v>0</v>
      </c>
      <c r="T198" s="154">
        <f>'[4]Relatório Empregados II'!$BH199:$BH199</f>
        <v>0</v>
      </c>
      <c r="U198" s="148">
        <f>'[4]Relatório Empregados II'!$BK199:$BK199</f>
        <v>0</v>
      </c>
      <c r="V198" s="165">
        <f>'[4]Relatório Empregados II'!$BN199</f>
        <v>0</v>
      </c>
      <c r="W198" s="204">
        <f>'[4]Relatório Empregados II'!$BP199</f>
        <v>0</v>
      </c>
      <c r="X198" s="140">
        <f>'[4]Relatório Empregados II'!$BR199:$BR199</f>
        <v>0</v>
      </c>
      <c r="Y198" s="157">
        <f>'[4]Relatório Empregados II'!$BU199</f>
        <v>0</v>
      </c>
      <c r="Z198" s="167">
        <f>'[4]Relatório Empregados II'!$BW199:$BW199</f>
        <v>0</v>
      </c>
      <c r="AA198" s="168">
        <f>'[4]Relatório Empregados II'!$CA199:$CA199</f>
        <v>0</v>
      </c>
      <c r="AB198" s="168">
        <f>'[4]Relatório Empregados II'!$CD199:$CD199</f>
        <v>0</v>
      </c>
      <c r="AC198" s="168">
        <f>'[4]Relatório Empregados II'!$CG199:$CG199</f>
        <v>0</v>
      </c>
      <c r="AD198" s="168">
        <f>'[4]Relatório Empregados II'!$CJ199</f>
        <v>0</v>
      </c>
      <c r="AE198" s="168">
        <f>'[4]Relatório Empregados II'!$CL199</f>
        <v>0</v>
      </c>
      <c r="AF198" s="168">
        <f>'[4]Relatório Empregados II'!$CN199:$CN199</f>
        <v>0</v>
      </c>
      <c r="AG198" s="168">
        <f>'[4]Relatório Empregados II'!$CQ199</f>
        <v>0</v>
      </c>
      <c r="AH198" s="140">
        <f>'[4]Relatório Empregados II'!$CS199:$CS199</f>
        <v>0</v>
      </c>
      <c r="AI198" s="157">
        <f>'[4]Relatório Empregados II'!$CV199:$CV199</f>
        <v>0</v>
      </c>
      <c r="AJ198" s="140">
        <f>'[4]Relatório Empregados II'!$CY199:$CY199</f>
        <v>0</v>
      </c>
      <c r="AK198" s="157">
        <f>'[4]Relatório Empregados II'!$DB199:$DB199</f>
        <v>0</v>
      </c>
      <c r="AL198" s="140">
        <f>'[4]Relatório Empregados II'!$DE199:$DE199</f>
        <v>0</v>
      </c>
      <c r="AM198" s="140">
        <f>'[4]Relatório Empregados II'!$DH199</f>
        <v>0</v>
      </c>
      <c r="AN198" s="157">
        <f>'[4]Relatório Empregados II'!$DJ199</f>
        <v>0</v>
      </c>
      <c r="AO198" s="140">
        <f>'[4]Relatório Empregados II'!$DL199</f>
        <v>0</v>
      </c>
      <c r="AP198" s="140">
        <f>'[4]Relatório Empregados II'!$DM$3:$DM199</f>
        <v>0</v>
      </c>
      <c r="AQ198" s="141"/>
      <c r="AR198" s="141"/>
      <c r="AS198" s="140">
        <f>'[4]Relatório Empregados II'!$DQ199:$DQ199</f>
        <v>0</v>
      </c>
      <c r="AT198" s="169">
        <f>'[4]Relatório Empregados II'!$DT199</f>
        <v>0</v>
      </c>
      <c r="AU198" s="167">
        <f>'[4]Relatório Empregados II'!$DV199</f>
        <v>0</v>
      </c>
      <c r="AV198" s="167">
        <f>'[4]Relatório Empregados II'!$DX199</f>
        <v>0</v>
      </c>
      <c r="AW198" s="156">
        <f>'[4]Relatório Empregados II'!$DZ199</f>
        <v>0</v>
      </c>
      <c r="AX198" s="156">
        <f>'[4]Relatório Empregados II'!$EB199</f>
        <v>0</v>
      </c>
      <c r="AY198" s="167">
        <f>'[4]Relatório Empregados II'!$ED199</f>
        <v>0</v>
      </c>
      <c r="AZ198" s="156">
        <f>'[4]Relatório Empregados II'!$EH199</f>
        <v>0</v>
      </c>
      <c r="BA198" s="156">
        <f>'[4]Relatório Empregados II'!$EJ199</f>
        <v>0</v>
      </c>
    </row>
    <row r="199" spans="1:53">
      <c r="A199" s="170">
        <f>IFERROR(('[4]Relatório Empregados II'!$A200:$B200),"")</f>
        <v>0</v>
      </c>
      <c r="B199" s="142">
        <f>'[4]Relatório Empregados II'!$D200:$D200</f>
        <v>0</v>
      </c>
      <c r="C199" s="158">
        <f>'[4]Relatório Empregados II'!$G200:$G200</f>
        <v>0</v>
      </c>
      <c r="D199" s="161">
        <f>'[4]Relatório Empregados II'!$J200</f>
        <v>0</v>
      </c>
      <c r="E199" s="143">
        <f>'[4]Relatório Empregados II'!$L200:L200</f>
        <v>0</v>
      </c>
      <c r="F199" s="144">
        <f>'[4]Relatório Empregados II'!$P200:$P200</f>
        <v>0</v>
      </c>
      <c r="G199" s="173" cm="1">
        <f t="array" ref="G199">'[4]Relatório Empregados II'!$T200:T200</f>
        <v>0</v>
      </c>
      <c r="H199" s="145">
        <f>'[4]Relatório Empregados II'!$W200</f>
        <v>0</v>
      </c>
      <c r="I199" s="146">
        <f>'[4]Relatório Empregados II'!$Y200:$Y200</f>
        <v>0</v>
      </c>
      <c r="J199" s="147">
        <f>'[4]Relatório Empregados II'!$AB200:$AB200</f>
        <v>0</v>
      </c>
      <c r="K199" s="162">
        <f>'[4]Relatório Empregados II'!$AE200:$AE200</f>
        <v>0</v>
      </c>
      <c r="L199" s="163" cm="1">
        <f t="array" ref="L199">'[4]Relatório Empregados II'!$AI200:$AI200</f>
        <v>0</v>
      </c>
      <c r="M199" s="149">
        <f>'[4]Relatório Empregados II'!$AL200:$AL200</f>
        <v>0</v>
      </c>
      <c r="N199" s="150">
        <f>'[4]Relatório Empregados II'!$AP200</f>
        <v>0</v>
      </c>
      <c r="O199" s="163">
        <f>'[4]Relatório Empregados II'!$AR200</f>
        <v>0</v>
      </c>
      <c r="P199" s="151">
        <f>'[4]Relatório Empregados II'!$AT200:$AT200</f>
        <v>0</v>
      </c>
      <c r="Q199" s="152">
        <f>'[4]Relatório Empregados II'!$AX200:$AX200</f>
        <v>0</v>
      </c>
      <c r="R199" s="153">
        <f>'[4]Relatório Empregados II'!$BA200:$BA200</f>
        <v>0</v>
      </c>
      <c r="S199" s="154">
        <f>'[4]Relatório Empregados II'!$BE200:$BE200</f>
        <v>0</v>
      </c>
      <c r="T199" s="154">
        <f>'[4]Relatório Empregados II'!$BH200:$BH200</f>
        <v>0</v>
      </c>
      <c r="U199" s="148">
        <f>'[4]Relatório Empregados II'!$BK200:$BK200</f>
        <v>0</v>
      </c>
      <c r="V199" s="165">
        <f>'[4]Relatório Empregados II'!$BN200</f>
        <v>0</v>
      </c>
      <c r="W199" s="204">
        <f>'[4]Relatório Empregados II'!$BP200</f>
        <v>0</v>
      </c>
      <c r="X199" s="140">
        <f>'[4]Relatório Empregados II'!$BR200:$BR200</f>
        <v>0</v>
      </c>
      <c r="Y199" s="157">
        <f>'[4]Relatório Empregados II'!$BU200</f>
        <v>0</v>
      </c>
      <c r="Z199" s="167">
        <f>'[4]Relatório Empregados II'!$BW200:$BW200</f>
        <v>0</v>
      </c>
      <c r="AA199" s="168">
        <f>'[4]Relatório Empregados II'!$CA200:$CA200</f>
        <v>0</v>
      </c>
      <c r="AB199" s="168">
        <f>'[4]Relatório Empregados II'!$CD200:$CD200</f>
        <v>0</v>
      </c>
      <c r="AC199" s="168">
        <f>'[4]Relatório Empregados II'!$CG200:$CG200</f>
        <v>0</v>
      </c>
      <c r="AD199" s="168">
        <f>'[4]Relatório Empregados II'!$CJ200</f>
        <v>0</v>
      </c>
      <c r="AE199" s="168">
        <f>'[4]Relatório Empregados II'!$CL200</f>
        <v>0</v>
      </c>
      <c r="AF199" s="168">
        <f>'[4]Relatório Empregados II'!$CN200:$CN200</f>
        <v>0</v>
      </c>
      <c r="AG199" s="168">
        <f>'[4]Relatório Empregados II'!$CQ200</f>
        <v>0</v>
      </c>
      <c r="AH199" s="140">
        <f>'[4]Relatório Empregados II'!$CS200:$CS200</f>
        <v>0</v>
      </c>
      <c r="AI199" s="157">
        <f>'[4]Relatório Empregados II'!$CV200:$CV200</f>
        <v>0</v>
      </c>
      <c r="AJ199" s="140">
        <f>'[4]Relatório Empregados II'!$CY200:$CY200</f>
        <v>0</v>
      </c>
      <c r="AK199" s="157">
        <f>'[4]Relatório Empregados II'!$DB200:$DB200</f>
        <v>0</v>
      </c>
      <c r="AL199" s="140">
        <f>'[4]Relatório Empregados II'!$DE200:$DE200</f>
        <v>0</v>
      </c>
      <c r="AM199" s="140">
        <f>'[4]Relatório Empregados II'!$DH200</f>
        <v>0</v>
      </c>
      <c r="AN199" s="157">
        <f>'[4]Relatório Empregados II'!$DJ200</f>
        <v>0</v>
      </c>
      <c r="AO199" s="140">
        <f>'[4]Relatório Empregados II'!$DL200</f>
        <v>0</v>
      </c>
      <c r="AP199" s="140">
        <f>'[4]Relatório Empregados II'!$DM$3:$DM200</f>
        <v>0</v>
      </c>
      <c r="AQ199" s="141"/>
      <c r="AR199" s="141"/>
      <c r="AS199" s="140">
        <f>'[4]Relatório Empregados II'!$DQ200:$DQ200</f>
        <v>0</v>
      </c>
      <c r="AT199" s="169">
        <f>'[4]Relatório Empregados II'!$DT200</f>
        <v>0</v>
      </c>
      <c r="AU199" s="167">
        <f>'[4]Relatório Empregados II'!$DV200</f>
        <v>0</v>
      </c>
      <c r="AV199" s="167">
        <f>'[4]Relatório Empregados II'!$DX200</f>
        <v>0</v>
      </c>
      <c r="AW199" s="156">
        <f>'[4]Relatório Empregados II'!$DZ200</f>
        <v>0</v>
      </c>
      <c r="AX199" s="156">
        <f>'[4]Relatório Empregados II'!$EB200</f>
        <v>0</v>
      </c>
      <c r="AY199" s="167">
        <f>'[4]Relatório Empregados II'!$ED200</f>
        <v>0</v>
      </c>
      <c r="AZ199" s="156">
        <f>'[4]Relatório Empregados II'!$EH200</f>
        <v>0</v>
      </c>
      <c r="BA199" s="156">
        <f>'[4]Relatório Empregados II'!$EJ200</f>
        <v>0</v>
      </c>
    </row>
    <row r="200" spans="1:53">
      <c r="A200" s="170">
        <f>IFERROR(('[4]Relatório Empregados II'!$A201:$B201),"")</f>
        <v>0</v>
      </c>
      <c r="B200" s="142">
        <f>'[4]Relatório Empregados II'!$D201:$D201</f>
        <v>0</v>
      </c>
      <c r="C200" s="158">
        <f>'[4]Relatório Empregados II'!$G201:$G201</f>
        <v>0</v>
      </c>
      <c r="D200" s="161">
        <f>'[4]Relatório Empregados II'!$J201</f>
        <v>0</v>
      </c>
      <c r="E200" s="143">
        <f>'[4]Relatório Empregados II'!$L201:L201</f>
        <v>0</v>
      </c>
      <c r="F200" s="144">
        <f>'[4]Relatório Empregados II'!$P201:$P201</f>
        <v>0</v>
      </c>
      <c r="G200" s="173" cm="1">
        <f t="array" ref="G200">'[4]Relatório Empregados II'!$T201:T201</f>
        <v>0</v>
      </c>
      <c r="H200" s="145">
        <f>'[4]Relatório Empregados II'!$W201</f>
        <v>0</v>
      </c>
      <c r="I200" s="146">
        <f>'[4]Relatório Empregados II'!$Y201:$Y201</f>
        <v>0</v>
      </c>
      <c r="J200" s="147">
        <f>'[4]Relatório Empregados II'!$AB201:$AB201</f>
        <v>0</v>
      </c>
      <c r="K200" s="162">
        <f>'[4]Relatório Empregados II'!$AE201:$AE201</f>
        <v>0</v>
      </c>
      <c r="L200" s="163" cm="1">
        <f t="array" ref="L200">'[4]Relatório Empregados II'!$AI201:$AI201</f>
        <v>0</v>
      </c>
      <c r="M200" s="149">
        <f>'[4]Relatório Empregados II'!$AL201:$AL201</f>
        <v>0</v>
      </c>
      <c r="N200" s="150">
        <f>'[4]Relatório Empregados II'!$AP201</f>
        <v>0</v>
      </c>
      <c r="O200" s="163">
        <f>'[4]Relatório Empregados II'!$AR201</f>
        <v>0</v>
      </c>
      <c r="P200" s="151">
        <f>'[4]Relatório Empregados II'!$AT201:$AT201</f>
        <v>0</v>
      </c>
      <c r="Q200" s="152">
        <f>'[4]Relatório Empregados II'!$AX201:$AX201</f>
        <v>0</v>
      </c>
      <c r="R200" s="153">
        <f>'[4]Relatório Empregados II'!$BA201:$BA201</f>
        <v>0</v>
      </c>
      <c r="S200" s="154">
        <f>'[4]Relatório Empregados II'!$BE201:$BE201</f>
        <v>0</v>
      </c>
      <c r="T200" s="154">
        <f>'[4]Relatório Empregados II'!$BH201:$BH201</f>
        <v>0</v>
      </c>
      <c r="U200" s="148">
        <f>'[4]Relatório Empregados II'!$BK201:$BK201</f>
        <v>0</v>
      </c>
      <c r="V200" s="165">
        <f>'[4]Relatório Empregados II'!$BN201</f>
        <v>0</v>
      </c>
      <c r="W200" s="204">
        <f>'[4]Relatório Empregados II'!$BP201</f>
        <v>0</v>
      </c>
      <c r="X200" s="140">
        <f>'[4]Relatório Empregados II'!$BR201:$BR201</f>
        <v>0</v>
      </c>
      <c r="Y200" s="157">
        <f>'[4]Relatório Empregados II'!$BU201</f>
        <v>0</v>
      </c>
      <c r="Z200" s="167">
        <f>'[4]Relatório Empregados II'!$BW201:$BW201</f>
        <v>0</v>
      </c>
      <c r="AA200" s="168">
        <f>'[4]Relatório Empregados II'!$CA201:$CA201</f>
        <v>0</v>
      </c>
      <c r="AB200" s="168">
        <f>'[4]Relatório Empregados II'!$CD201:$CD201</f>
        <v>0</v>
      </c>
      <c r="AC200" s="168">
        <f>'[4]Relatório Empregados II'!$CG201:$CG201</f>
        <v>0</v>
      </c>
      <c r="AD200" s="168">
        <f>'[4]Relatório Empregados II'!$CJ201</f>
        <v>0</v>
      </c>
      <c r="AE200" s="168">
        <f>'[4]Relatório Empregados II'!$CL201</f>
        <v>0</v>
      </c>
      <c r="AF200" s="168">
        <f>'[4]Relatório Empregados II'!$CN201:$CN201</f>
        <v>0</v>
      </c>
      <c r="AG200" s="168">
        <f>'[4]Relatório Empregados II'!$CQ201</f>
        <v>0</v>
      </c>
      <c r="AH200" s="140">
        <f>'[4]Relatório Empregados II'!$CS201:$CS201</f>
        <v>0</v>
      </c>
      <c r="AI200" s="157">
        <f>'[4]Relatório Empregados II'!$CV201:$CV201</f>
        <v>0</v>
      </c>
      <c r="AJ200" s="140">
        <f>'[4]Relatório Empregados II'!$CY201:$CY201</f>
        <v>0</v>
      </c>
      <c r="AK200" s="157">
        <f>'[4]Relatório Empregados II'!$DB201:$DB201</f>
        <v>0</v>
      </c>
      <c r="AL200" s="140">
        <f>'[4]Relatório Empregados II'!$DE201:$DE201</f>
        <v>0</v>
      </c>
      <c r="AM200" s="140">
        <f>'[4]Relatório Empregados II'!$DH201</f>
        <v>0</v>
      </c>
      <c r="AN200" s="157">
        <f>'[4]Relatório Empregados II'!$DJ201</f>
        <v>0</v>
      </c>
      <c r="AO200" s="140">
        <f>'[4]Relatório Empregados II'!$DL201</f>
        <v>0</v>
      </c>
      <c r="AP200" s="140">
        <f>'[4]Relatório Empregados II'!$DM$3:$DM201</f>
        <v>0</v>
      </c>
      <c r="AQ200" s="141"/>
      <c r="AR200" s="141"/>
      <c r="AS200" s="140">
        <f>'[4]Relatório Empregados II'!$DQ201:$DQ201</f>
        <v>0</v>
      </c>
      <c r="AT200" s="169">
        <f>'[4]Relatório Empregados II'!$DT201</f>
        <v>0</v>
      </c>
      <c r="AU200" s="167">
        <f>'[4]Relatório Empregados II'!$DV201</f>
        <v>0</v>
      </c>
      <c r="AV200" s="167">
        <f>'[4]Relatório Empregados II'!$DX201</f>
        <v>0</v>
      </c>
      <c r="AW200" s="156">
        <f>'[4]Relatório Empregados II'!$DZ201</f>
        <v>0</v>
      </c>
      <c r="AX200" s="156">
        <f>'[4]Relatório Empregados II'!$EB201</f>
        <v>0</v>
      </c>
      <c r="AY200" s="167">
        <f>'[4]Relatório Empregados II'!$ED201</f>
        <v>0</v>
      </c>
      <c r="AZ200" s="156">
        <f>'[4]Relatório Empregados II'!$EH201</f>
        <v>0</v>
      </c>
      <c r="BA200" s="156">
        <f>'[4]Relatório Empregados II'!$EJ201</f>
        <v>0</v>
      </c>
    </row>
    <row r="201" spans="1:53">
      <c r="A201" s="170">
        <f>IFERROR(('[4]Relatório Empregados II'!$A202:$B202),"")</f>
        <v>0</v>
      </c>
      <c r="B201" s="142">
        <f>'[4]Relatório Empregados II'!$D202:$D202</f>
        <v>0</v>
      </c>
      <c r="C201" s="158">
        <f>'[4]Relatório Empregados II'!$G202:$G202</f>
        <v>0</v>
      </c>
      <c r="D201" s="161">
        <f>'[4]Relatório Empregados II'!$J202</f>
        <v>0</v>
      </c>
      <c r="E201" s="143">
        <f>'[4]Relatório Empregados II'!$L202:L202</f>
        <v>0</v>
      </c>
      <c r="F201" s="144">
        <f>'[4]Relatório Empregados II'!$P202:$P202</f>
        <v>0</v>
      </c>
      <c r="G201" s="173" cm="1">
        <f t="array" ref="G201">'[4]Relatório Empregados II'!$T202:T202</f>
        <v>0</v>
      </c>
      <c r="H201" s="145">
        <f>'[4]Relatório Empregados II'!$W202</f>
        <v>0</v>
      </c>
      <c r="I201" s="146">
        <f>'[4]Relatório Empregados II'!$Y202:$Y202</f>
        <v>0</v>
      </c>
      <c r="J201" s="147">
        <f>'[4]Relatório Empregados II'!$AB202:$AB202</f>
        <v>0</v>
      </c>
      <c r="K201" s="162">
        <f>'[4]Relatório Empregados II'!$AE202:$AE202</f>
        <v>0</v>
      </c>
      <c r="L201" s="163" cm="1">
        <f t="array" ref="L201">'[4]Relatório Empregados II'!$AI202:$AI202</f>
        <v>0</v>
      </c>
      <c r="M201" s="149">
        <f>'[4]Relatório Empregados II'!$AL202:$AL202</f>
        <v>0</v>
      </c>
      <c r="N201" s="150">
        <f>'[4]Relatório Empregados II'!$AP202</f>
        <v>0</v>
      </c>
      <c r="O201" s="163">
        <f>'[4]Relatório Empregados II'!$AR202</f>
        <v>0</v>
      </c>
      <c r="P201" s="151">
        <f>'[4]Relatório Empregados II'!$AT202:$AT202</f>
        <v>0</v>
      </c>
      <c r="Q201" s="152">
        <f>'[4]Relatório Empregados II'!$AX202:$AX202</f>
        <v>0</v>
      </c>
      <c r="R201" s="153">
        <f>'[4]Relatório Empregados II'!$BA202:$BA202</f>
        <v>0</v>
      </c>
      <c r="S201" s="154">
        <f>'[4]Relatório Empregados II'!$BE202:$BE202</f>
        <v>0</v>
      </c>
      <c r="T201" s="154">
        <f>'[4]Relatório Empregados II'!$BH202:$BH202</f>
        <v>0</v>
      </c>
      <c r="U201" s="148">
        <f>'[4]Relatório Empregados II'!$BK202:$BK202</f>
        <v>0</v>
      </c>
      <c r="V201" s="165">
        <f>'[4]Relatório Empregados II'!$BN202</f>
        <v>0</v>
      </c>
      <c r="W201" s="204">
        <f>'[4]Relatório Empregados II'!$BP202</f>
        <v>0</v>
      </c>
      <c r="X201" s="140">
        <f>'[4]Relatório Empregados II'!$BR202:$BR202</f>
        <v>0</v>
      </c>
      <c r="Y201" s="157">
        <f>'[4]Relatório Empregados II'!$BU202</f>
        <v>0</v>
      </c>
      <c r="Z201" s="167">
        <f>'[4]Relatório Empregados II'!$BW202:$BW202</f>
        <v>0</v>
      </c>
      <c r="AA201" s="168">
        <f>'[4]Relatório Empregados II'!$CA202:$CA202</f>
        <v>0</v>
      </c>
      <c r="AB201" s="168">
        <f>'[4]Relatório Empregados II'!$CD202:$CD202</f>
        <v>0</v>
      </c>
      <c r="AC201" s="168">
        <f>'[4]Relatório Empregados II'!$CG202:$CG202</f>
        <v>0</v>
      </c>
      <c r="AD201" s="168">
        <f>'[4]Relatório Empregados II'!$CJ202</f>
        <v>0</v>
      </c>
      <c r="AE201" s="168">
        <f>'[4]Relatório Empregados II'!$CL202</f>
        <v>0</v>
      </c>
      <c r="AF201" s="168">
        <f>'[4]Relatório Empregados II'!$CN202:$CN202</f>
        <v>0</v>
      </c>
      <c r="AG201" s="168">
        <f>'[4]Relatório Empregados II'!$CQ202</f>
        <v>0</v>
      </c>
      <c r="AH201" s="140">
        <f>'[4]Relatório Empregados II'!$CS202:$CS202</f>
        <v>0</v>
      </c>
      <c r="AI201" s="157">
        <f>'[4]Relatório Empregados II'!$CV202:$CV202</f>
        <v>0</v>
      </c>
      <c r="AJ201" s="140">
        <f>'[4]Relatório Empregados II'!$CY202:$CY202</f>
        <v>0</v>
      </c>
      <c r="AK201" s="157">
        <f>'[4]Relatório Empregados II'!$DB202:$DB202</f>
        <v>0</v>
      </c>
      <c r="AL201" s="140">
        <f>'[4]Relatório Empregados II'!$DE202:$DE202</f>
        <v>0</v>
      </c>
      <c r="AM201" s="140">
        <f>'[4]Relatório Empregados II'!$DH202</f>
        <v>0</v>
      </c>
      <c r="AN201" s="157">
        <f>'[4]Relatório Empregados II'!$DJ202</f>
        <v>0</v>
      </c>
      <c r="AO201" s="140">
        <f>'[4]Relatório Empregados II'!$DL202</f>
        <v>0</v>
      </c>
      <c r="AP201" s="140">
        <f>'[4]Relatório Empregados II'!$DM$3:$DM202</f>
        <v>0</v>
      </c>
      <c r="AQ201" s="141"/>
      <c r="AR201" s="141"/>
      <c r="AS201" s="140">
        <f>'[4]Relatório Empregados II'!$DQ202:$DQ202</f>
        <v>0</v>
      </c>
      <c r="AT201" s="169">
        <f>'[4]Relatório Empregados II'!$DT202</f>
        <v>0</v>
      </c>
      <c r="AU201" s="167">
        <f>'[4]Relatório Empregados II'!$DV202</f>
        <v>0</v>
      </c>
      <c r="AV201" s="167">
        <f>'[4]Relatório Empregados II'!$DX202</f>
        <v>0</v>
      </c>
      <c r="AW201" s="156">
        <f>'[4]Relatório Empregados II'!$DZ202</f>
        <v>0</v>
      </c>
      <c r="AX201" s="156">
        <f>'[4]Relatório Empregados II'!$EB202</f>
        <v>0</v>
      </c>
      <c r="AY201" s="167">
        <f>'[4]Relatório Empregados II'!$ED202</f>
        <v>0</v>
      </c>
      <c r="AZ201" s="156">
        <f>'[4]Relatório Empregados II'!$EH202</f>
        <v>0</v>
      </c>
      <c r="BA201" s="156">
        <f>'[4]Relatório Empregados II'!$EJ202</f>
        <v>0</v>
      </c>
    </row>
    <row r="202" spans="1:53">
      <c r="A202" s="170">
        <f>IFERROR(('[4]Relatório Empregados II'!$A203:$B203),"")</f>
        <v>0</v>
      </c>
      <c r="B202" s="142">
        <f>'[4]Relatório Empregados II'!$D203:$D203</f>
        <v>0</v>
      </c>
      <c r="C202" s="158">
        <f>'[4]Relatório Empregados II'!$G203:$G203</f>
        <v>0</v>
      </c>
      <c r="D202" s="161">
        <f>'[4]Relatório Empregados II'!$J203</f>
        <v>0</v>
      </c>
      <c r="E202" s="143">
        <f>'[4]Relatório Empregados II'!$L203:L203</f>
        <v>0</v>
      </c>
      <c r="F202" s="144">
        <f>'[4]Relatório Empregados II'!$P203:$P203</f>
        <v>0</v>
      </c>
      <c r="G202" s="173" cm="1">
        <f t="array" ref="G202">'[4]Relatório Empregados II'!$T203:T203</f>
        <v>0</v>
      </c>
      <c r="H202" s="145">
        <f>'[4]Relatório Empregados II'!$W203</f>
        <v>0</v>
      </c>
      <c r="I202" s="146">
        <f>'[4]Relatório Empregados II'!$Y203:$Y203</f>
        <v>0</v>
      </c>
      <c r="J202" s="147">
        <f>'[4]Relatório Empregados II'!$AB203:$AB203</f>
        <v>0</v>
      </c>
      <c r="K202" s="162">
        <f>'[4]Relatório Empregados II'!$AE203:$AE203</f>
        <v>0</v>
      </c>
      <c r="L202" s="163" cm="1">
        <f t="array" ref="L202">'[4]Relatório Empregados II'!$AI203:$AI203</f>
        <v>0</v>
      </c>
      <c r="M202" s="149">
        <f>'[4]Relatório Empregados II'!$AL203:$AL203</f>
        <v>0</v>
      </c>
      <c r="N202" s="150">
        <f>'[4]Relatório Empregados II'!$AP203</f>
        <v>0</v>
      </c>
      <c r="O202" s="163">
        <f>'[4]Relatório Empregados II'!$AR203</f>
        <v>0</v>
      </c>
      <c r="P202" s="151">
        <f>'[4]Relatório Empregados II'!$AT203:$AT203</f>
        <v>0</v>
      </c>
      <c r="Q202" s="152">
        <f>'[4]Relatório Empregados II'!$AX203:$AX203</f>
        <v>0</v>
      </c>
      <c r="R202" s="153">
        <f>'[4]Relatório Empregados II'!$BA203:$BA203</f>
        <v>0</v>
      </c>
      <c r="S202" s="154">
        <f>'[4]Relatório Empregados II'!$BE203:$BE203</f>
        <v>0</v>
      </c>
      <c r="T202" s="154">
        <f>'[4]Relatório Empregados II'!$BH203:$BH203</f>
        <v>0</v>
      </c>
      <c r="U202" s="148">
        <f>'[4]Relatório Empregados II'!$BK203:$BK203</f>
        <v>0</v>
      </c>
      <c r="V202" s="165">
        <f>'[4]Relatório Empregados II'!$BN203</f>
        <v>0</v>
      </c>
      <c r="W202" s="204">
        <f>'[4]Relatório Empregados II'!$BP203</f>
        <v>0</v>
      </c>
      <c r="X202" s="140">
        <f>'[4]Relatório Empregados II'!$BR203:$BR203</f>
        <v>0</v>
      </c>
      <c r="Y202" s="157">
        <f>'[4]Relatório Empregados II'!$BU203</f>
        <v>0</v>
      </c>
      <c r="Z202" s="167">
        <f>'[4]Relatório Empregados II'!$BW203:$BW203</f>
        <v>0</v>
      </c>
      <c r="AA202" s="168">
        <f>'[4]Relatório Empregados II'!$CA203:$CA203</f>
        <v>0</v>
      </c>
      <c r="AB202" s="168">
        <f>'[4]Relatório Empregados II'!$CD203:$CD203</f>
        <v>0</v>
      </c>
      <c r="AC202" s="168">
        <f>'[4]Relatório Empregados II'!$CG203:$CG203</f>
        <v>0</v>
      </c>
      <c r="AD202" s="168">
        <f>'[4]Relatório Empregados II'!$CJ203</f>
        <v>0</v>
      </c>
      <c r="AE202" s="168">
        <f>'[4]Relatório Empregados II'!$CL203</f>
        <v>0</v>
      </c>
      <c r="AF202" s="168">
        <f>'[4]Relatório Empregados II'!$CN203:$CN203</f>
        <v>0</v>
      </c>
      <c r="AG202" s="168">
        <f>'[4]Relatório Empregados II'!$CQ203</f>
        <v>0</v>
      </c>
      <c r="AH202" s="140">
        <f>'[4]Relatório Empregados II'!$CS203:$CS203</f>
        <v>0</v>
      </c>
      <c r="AI202" s="157">
        <f>'[4]Relatório Empregados II'!$CV203:$CV203</f>
        <v>0</v>
      </c>
      <c r="AJ202" s="140">
        <f>'[4]Relatório Empregados II'!$CY203:$CY203</f>
        <v>0</v>
      </c>
      <c r="AK202" s="157">
        <f>'[4]Relatório Empregados II'!$DB203:$DB203</f>
        <v>0</v>
      </c>
      <c r="AL202" s="140">
        <f>'[4]Relatório Empregados II'!$DE203:$DE203</f>
        <v>0</v>
      </c>
      <c r="AM202" s="140">
        <f>'[4]Relatório Empregados II'!$DH203</f>
        <v>0</v>
      </c>
      <c r="AN202" s="157">
        <f>'[4]Relatório Empregados II'!$DJ203</f>
        <v>0</v>
      </c>
      <c r="AO202" s="140">
        <f>'[4]Relatório Empregados II'!$DL203</f>
        <v>0</v>
      </c>
      <c r="AP202" s="140">
        <f>'[4]Relatório Empregados II'!$DM$3:$DM203</f>
        <v>0</v>
      </c>
      <c r="AQ202" s="141"/>
      <c r="AR202" s="141"/>
      <c r="AS202" s="140">
        <f>'[4]Relatório Empregados II'!$DQ203:$DQ203</f>
        <v>0</v>
      </c>
      <c r="AT202" s="169">
        <f>'[4]Relatório Empregados II'!$DT203</f>
        <v>0</v>
      </c>
      <c r="AU202" s="167">
        <f>'[4]Relatório Empregados II'!$DV203</f>
        <v>0</v>
      </c>
      <c r="AV202" s="167">
        <f>'[4]Relatório Empregados II'!$DX203</f>
        <v>0</v>
      </c>
      <c r="AW202" s="156">
        <f>'[4]Relatório Empregados II'!$DZ203</f>
        <v>0</v>
      </c>
      <c r="AX202" s="156">
        <f>'[4]Relatório Empregados II'!$EB203</f>
        <v>0</v>
      </c>
      <c r="AY202" s="167">
        <f>'[4]Relatório Empregados II'!$ED203</f>
        <v>0</v>
      </c>
      <c r="AZ202" s="156">
        <f>'[4]Relatório Empregados II'!$EH203</f>
        <v>0</v>
      </c>
      <c r="BA202" s="156">
        <f>'[4]Relatório Empregados II'!$EJ203</f>
        <v>0</v>
      </c>
    </row>
    <row r="203" spans="1:53">
      <c r="A203" s="170">
        <f>IFERROR(('[4]Relatório Empregados II'!$A204:$B204),"")</f>
        <v>0</v>
      </c>
      <c r="B203" s="142">
        <f>'[4]Relatório Empregados II'!$D204:$D204</f>
        <v>0</v>
      </c>
      <c r="C203" s="158">
        <f>'[4]Relatório Empregados II'!$G204:$G204</f>
        <v>0</v>
      </c>
      <c r="D203" s="161">
        <f>'[4]Relatório Empregados II'!$J204</f>
        <v>0</v>
      </c>
      <c r="E203" s="143">
        <f>'[4]Relatório Empregados II'!$L204:L204</f>
        <v>0</v>
      </c>
      <c r="F203" s="144">
        <f>'[4]Relatório Empregados II'!$P204:$P204</f>
        <v>0</v>
      </c>
      <c r="G203" s="173" cm="1">
        <f t="array" ref="G203">'[4]Relatório Empregados II'!$T204:T204</f>
        <v>0</v>
      </c>
      <c r="H203" s="145">
        <f>'[4]Relatório Empregados II'!$W204</f>
        <v>0</v>
      </c>
      <c r="I203" s="146">
        <f>'[4]Relatório Empregados II'!$Y204:$Y204</f>
        <v>0</v>
      </c>
      <c r="J203" s="147">
        <f>'[4]Relatório Empregados II'!$AB204:$AB204</f>
        <v>0</v>
      </c>
      <c r="K203" s="162">
        <f>'[4]Relatório Empregados II'!$AE204:$AE204</f>
        <v>0</v>
      </c>
      <c r="L203" s="163" cm="1">
        <f t="array" ref="L203">'[4]Relatório Empregados II'!$AI204:$AI204</f>
        <v>0</v>
      </c>
      <c r="M203" s="149">
        <f>'[4]Relatório Empregados II'!$AL204:$AL204</f>
        <v>0</v>
      </c>
      <c r="N203" s="150">
        <f>'[4]Relatório Empregados II'!$AP204</f>
        <v>0</v>
      </c>
      <c r="O203" s="163">
        <f>'[4]Relatório Empregados II'!$AR204</f>
        <v>0</v>
      </c>
      <c r="P203" s="151">
        <f>'[4]Relatório Empregados II'!$AT204:$AT204</f>
        <v>0</v>
      </c>
      <c r="Q203" s="152">
        <f>'[4]Relatório Empregados II'!$AX204:$AX204</f>
        <v>0</v>
      </c>
      <c r="R203" s="153">
        <f>'[4]Relatório Empregados II'!$BA204:$BA204</f>
        <v>0</v>
      </c>
      <c r="S203" s="154">
        <f>'[4]Relatório Empregados II'!$BE204:$BE204</f>
        <v>0</v>
      </c>
      <c r="T203" s="154">
        <f>'[4]Relatório Empregados II'!$BH204:$BH204</f>
        <v>0</v>
      </c>
      <c r="U203" s="148">
        <f>'[4]Relatório Empregados II'!$BK204:$BK204</f>
        <v>0</v>
      </c>
      <c r="V203" s="165">
        <f>'[4]Relatório Empregados II'!$BN204</f>
        <v>0</v>
      </c>
      <c r="W203" s="204">
        <f>'[4]Relatório Empregados II'!$BP204</f>
        <v>0</v>
      </c>
      <c r="X203" s="140">
        <f>'[4]Relatório Empregados II'!$BR204:$BR204</f>
        <v>0</v>
      </c>
      <c r="Y203" s="157">
        <f>'[4]Relatório Empregados II'!$BU204</f>
        <v>0</v>
      </c>
      <c r="Z203" s="167">
        <f>'[4]Relatório Empregados II'!$BW204:$BW204</f>
        <v>0</v>
      </c>
      <c r="AA203" s="168">
        <f>'[4]Relatório Empregados II'!$CA204:$CA204</f>
        <v>0</v>
      </c>
      <c r="AB203" s="168">
        <f>'[4]Relatório Empregados II'!$CD204:$CD204</f>
        <v>0</v>
      </c>
      <c r="AC203" s="168">
        <f>'[4]Relatório Empregados II'!$CG204:$CG204</f>
        <v>0</v>
      </c>
      <c r="AD203" s="168">
        <f>'[4]Relatório Empregados II'!$CJ204</f>
        <v>0</v>
      </c>
      <c r="AE203" s="168">
        <f>'[4]Relatório Empregados II'!$CL204</f>
        <v>0</v>
      </c>
      <c r="AF203" s="168">
        <f>'[4]Relatório Empregados II'!$CN204:$CN204</f>
        <v>0</v>
      </c>
      <c r="AG203" s="168">
        <f>'[4]Relatório Empregados II'!$CQ204</f>
        <v>0</v>
      </c>
      <c r="AH203" s="140">
        <f>'[4]Relatório Empregados II'!$CS204:$CS204</f>
        <v>0</v>
      </c>
      <c r="AI203" s="157">
        <f>'[4]Relatório Empregados II'!$CV204:$CV204</f>
        <v>0</v>
      </c>
      <c r="AJ203" s="140">
        <f>'[4]Relatório Empregados II'!$CY204:$CY204</f>
        <v>0</v>
      </c>
      <c r="AK203" s="157">
        <f>'[4]Relatório Empregados II'!$DB204:$DB204</f>
        <v>0</v>
      </c>
      <c r="AL203" s="140">
        <f>'[4]Relatório Empregados II'!$DE204:$DE204</f>
        <v>0</v>
      </c>
      <c r="AM203" s="140">
        <f>'[4]Relatório Empregados II'!$DH204</f>
        <v>0</v>
      </c>
      <c r="AN203" s="157">
        <f>'[4]Relatório Empregados II'!$DJ204</f>
        <v>0</v>
      </c>
      <c r="AO203" s="140">
        <f>'[4]Relatório Empregados II'!$DL204</f>
        <v>0</v>
      </c>
      <c r="AP203" s="140">
        <f>'[4]Relatório Empregados II'!$DM$3:$DM204</f>
        <v>0</v>
      </c>
      <c r="AQ203" s="141"/>
      <c r="AR203" s="141"/>
      <c r="AS203" s="140">
        <f>'[4]Relatório Empregados II'!$DQ204:$DQ204</f>
        <v>0</v>
      </c>
      <c r="AT203" s="169">
        <f>'[4]Relatório Empregados II'!$DT204</f>
        <v>0</v>
      </c>
      <c r="AU203" s="167">
        <f>'[4]Relatório Empregados II'!$DV204</f>
        <v>0</v>
      </c>
      <c r="AV203" s="167">
        <f>'[4]Relatório Empregados II'!$DX204</f>
        <v>0</v>
      </c>
      <c r="AW203" s="156">
        <f>'[4]Relatório Empregados II'!$DZ204</f>
        <v>0</v>
      </c>
      <c r="AX203" s="156">
        <f>'[4]Relatório Empregados II'!$EB204</f>
        <v>0</v>
      </c>
      <c r="AY203" s="167">
        <f>'[4]Relatório Empregados II'!$ED204</f>
        <v>0</v>
      </c>
      <c r="AZ203" s="156">
        <f>'[4]Relatório Empregados II'!$EH204</f>
        <v>0</v>
      </c>
      <c r="BA203" s="156">
        <f>'[4]Relatório Empregados II'!$EJ204</f>
        <v>0</v>
      </c>
    </row>
    <row r="204" spans="1:53">
      <c r="A204" s="170">
        <f>IFERROR(('[4]Relatório Empregados II'!$A205:$B205),"")</f>
        <v>0</v>
      </c>
      <c r="B204" s="142">
        <f>'[4]Relatório Empregados II'!$D205:$D205</f>
        <v>0</v>
      </c>
      <c r="C204" s="158">
        <f>'[4]Relatório Empregados II'!$G205:$G205</f>
        <v>0</v>
      </c>
      <c r="D204" s="161">
        <f>'[4]Relatório Empregados II'!$J205</f>
        <v>0</v>
      </c>
      <c r="E204" s="143">
        <f>'[4]Relatório Empregados II'!$L205:L205</f>
        <v>0</v>
      </c>
      <c r="F204" s="144">
        <f>'[4]Relatório Empregados II'!$P205:$P205</f>
        <v>0</v>
      </c>
      <c r="G204" s="173" cm="1">
        <f t="array" ref="G204">'[4]Relatório Empregados II'!$T205:T205</f>
        <v>0</v>
      </c>
      <c r="H204" s="145">
        <f>'[4]Relatório Empregados II'!$W205</f>
        <v>0</v>
      </c>
      <c r="I204" s="146">
        <f>'[4]Relatório Empregados II'!$Y205:$Y205</f>
        <v>0</v>
      </c>
      <c r="J204" s="147">
        <f>'[4]Relatório Empregados II'!$AB205:$AB205</f>
        <v>0</v>
      </c>
      <c r="K204" s="162">
        <f>'[4]Relatório Empregados II'!$AE205:$AE205</f>
        <v>0</v>
      </c>
      <c r="L204" s="163" cm="1">
        <f t="array" ref="L204">'[4]Relatório Empregados II'!$AI205:$AI205</f>
        <v>0</v>
      </c>
      <c r="M204" s="149">
        <f>'[4]Relatório Empregados II'!$AL205:$AL205</f>
        <v>0</v>
      </c>
      <c r="N204" s="150">
        <f>'[4]Relatório Empregados II'!$AP205</f>
        <v>0</v>
      </c>
      <c r="O204" s="163">
        <f>'[4]Relatório Empregados II'!$AR205</f>
        <v>0</v>
      </c>
      <c r="P204" s="151">
        <f>'[4]Relatório Empregados II'!$AT205:$AT205</f>
        <v>0</v>
      </c>
      <c r="Q204" s="152">
        <f>'[4]Relatório Empregados II'!$AX205:$AX205</f>
        <v>0</v>
      </c>
      <c r="R204" s="153">
        <f>'[4]Relatório Empregados II'!$BA205:$BA205</f>
        <v>0</v>
      </c>
      <c r="S204" s="154">
        <f>'[4]Relatório Empregados II'!$BE205:$BE205</f>
        <v>0</v>
      </c>
      <c r="T204" s="154">
        <f>'[4]Relatório Empregados II'!$BH205:$BH205</f>
        <v>0</v>
      </c>
      <c r="U204" s="148">
        <f>'[4]Relatório Empregados II'!$BK205:$BK205</f>
        <v>0</v>
      </c>
      <c r="V204" s="165">
        <f>'[4]Relatório Empregados II'!$BN205</f>
        <v>0</v>
      </c>
      <c r="W204" s="204">
        <f>'[4]Relatório Empregados II'!$BP205</f>
        <v>0</v>
      </c>
      <c r="X204" s="140">
        <f>'[4]Relatório Empregados II'!$BR205:$BR205</f>
        <v>0</v>
      </c>
      <c r="Y204" s="157">
        <f>'[4]Relatório Empregados II'!$BU205</f>
        <v>0</v>
      </c>
      <c r="Z204" s="167">
        <f>'[4]Relatório Empregados II'!$BW205:$BW205</f>
        <v>0</v>
      </c>
      <c r="AA204" s="168">
        <f>'[4]Relatório Empregados II'!$CA205:$CA205</f>
        <v>0</v>
      </c>
      <c r="AB204" s="168">
        <f>'[4]Relatório Empregados II'!$CD205:$CD205</f>
        <v>0</v>
      </c>
      <c r="AC204" s="168">
        <f>'[4]Relatório Empregados II'!$CG205:$CG205</f>
        <v>0</v>
      </c>
      <c r="AD204" s="168">
        <f>'[4]Relatório Empregados II'!$CJ205</f>
        <v>0</v>
      </c>
      <c r="AE204" s="168">
        <f>'[4]Relatório Empregados II'!$CL205</f>
        <v>0</v>
      </c>
      <c r="AF204" s="168">
        <f>'[4]Relatório Empregados II'!$CN205:$CN205</f>
        <v>0</v>
      </c>
      <c r="AG204" s="168">
        <f>'[4]Relatório Empregados II'!$CQ205</f>
        <v>0</v>
      </c>
      <c r="AH204" s="140">
        <f>'[4]Relatório Empregados II'!$CS205:$CS205</f>
        <v>0</v>
      </c>
      <c r="AI204" s="157">
        <f>'[4]Relatório Empregados II'!$CV205:$CV205</f>
        <v>0</v>
      </c>
      <c r="AJ204" s="140">
        <f>'[4]Relatório Empregados II'!$CY205:$CY205</f>
        <v>0</v>
      </c>
      <c r="AK204" s="157">
        <f>'[4]Relatório Empregados II'!$DB205:$DB205</f>
        <v>0</v>
      </c>
      <c r="AL204" s="140">
        <f>'[4]Relatório Empregados II'!$DE205:$DE205</f>
        <v>0</v>
      </c>
      <c r="AM204" s="140">
        <f>'[4]Relatório Empregados II'!$DH205</f>
        <v>0</v>
      </c>
      <c r="AN204" s="157">
        <f>'[4]Relatório Empregados II'!$DJ205</f>
        <v>0</v>
      </c>
      <c r="AO204" s="140">
        <f>'[4]Relatório Empregados II'!$DL205</f>
        <v>0</v>
      </c>
      <c r="AP204" s="140">
        <f>'[4]Relatório Empregados II'!$DM$3:$DM205</f>
        <v>0</v>
      </c>
      <c r="AQ204" s="141"/>
      <c r="AR204" s="141"/>
      <c r="AS204" s="140">
        <f>'[4]Relatório Empregados II'!$DQ205:$DQ205</f>
        <v>0</v>
      </c>
      <c r="AT204" s="169">
        <f>'[4]Relatório Empregados II'!$DT205</f>
        <v>0</v>
      </c>
      <c r="AU204" s="167">
        <f>'[4]Relatório Empregados II'!$DV205</f>
        <v>0</v>
      </c>
      <c r="AV204" s="167">
        <f>'[4]Relatório Empregados II'!$DX205</f>
        <v>0</v>
      </c>
      <c r="AW204" s="156">
        <f>'[4]Relatório Empregados II'!$DZ205</f>
        <v>0</v>
      </c>
      <c r="AX204" s="156">
        <f>'[4]Relatório Empregados II'!$EB205</f>
        <v>0</v>
      </c>
      <c r="AY204" s="167">
        <f>'[4]Relatório Empregados II'!$ED205</f>
        <v>0</v>
      </c>
      <c r="AZ204" s="156">
        <f>'[4]Relatório Empregados II'!$EH205</f>
        <v>0</v>
      </c>
      <c r="BA204" s="156">
        <f>'[4]Relatório Empregados II'!$EJ205</f>
        <v>0</v>
      </c>
    </row>
    <row r="205" spans="1:53">
      <c r="A205" s="170">
        <f>IFERROR(('[4]Relatório Empregados II'!$A206:$B206),"")</f>
        <v>0</v>
      </c>
      <c r="B205" s="142">
        <f>'[4]Relatório Empregados II'!$D206:$D206</f>
        <v>0</v>
      </c>
      <c r="C205" s="158">
        <f>'[4]Relatório Empregados II'!$G206:$G206</f>
        <v>0</v>
      </c>
      <c r="D205" s="161">
        <f>'[4]Relatório Empregados II'!$J206</f>
        <v>0</v>
      </c>
      <c r="E205" s="143">
        <f>'[4]Relatório Empregados II'!$L206:L206</f>
        <v>0</v>
      </c>
      <c r="F205" s="144">
        <f>'[4]Relatório Empregados II'!$P206:$P206</f>
        <v>0</v>
      </c>
      <c r="G205" s="173" cm="1">
        <f t="array" ref="G205">'[4]Relatório Empregados II'!$T206:T206</f>
        <v>0</v>
      </c>
      <c r="H205" s="145">
        <f>'[4]Relatório Empregados II'!$W206</f>
        <v>0</v>
      </c>
      <c r="I205" s="146">
        <f>'[4]Relatório Empregados II'!$Y206:$Y206</f>
        <v>0</v>
      </c>
      <c r="J205" s="147">
        <f>'[4]Relatório Empregados II'!$AB206:$AB206</f>
        <v>0</v>
      </c>
      <c r="K205" s="162">
        <f>'[4]Relatório Empregados II'!$AE206:$AE206</f>
        <v>0</v>
      </c>
      <c r="L205" s="163" cm="1">
        <f t="array" ref="L205">'[4]Relatório Empregados II'!$AI206:$AI206</f>
        <v>0</v>
      </c>
      <c r="M205" s="149">
        <f>'[4]Relatório Empregados II'!$AL206:$AL206</f>
        <v>0</v>
      </c>
      <c r="N205" s="150">
        <f>'[4]Relatório Empregados II'!$AP206</f>
        <v>0</v>
      </c>
      <c r="O205" s="163">
        <f>'[4]Relatório Empregados II'!$AR206</f>
        <v>0</v>
      </c>
      <c r="P205" s="151">
        <f>'[4]Relatório Empregados II'!$AT206:$AT206</f>
        <v>0</v>
      </c>
      <c r="Q205" s="152">
        <f>'[4]Relatório Empregados II'!$AX206:$AX206</f>
        <v>0</v>
      </c>
      <c r="R205" s="153">
        <f>'[4]Relatório Empregados II'!$BA206:$BA206</f>
        <v>0</v>
      </c>
      <c r="S205" s="154">
        <f>'[4]Relatório Empregados II'!$BE206:$BE206</f>
        <v>0</v>
      </c>
      <c r="T205" s="154">
        <f>'[4]Relatório Empregados II'!$BH206:$BH206</f>
        <v>0</v>
      </c>
      <c r="U205" s="148">
        <f>'[4]Relatório Empregados II'!$BK206:$BK206</f>
        <v>0</v>
      </c>
      <c r="V205" s="165">
        <f>'[4]Relatório Empregados II'!$BN206</f>
        <v>0</v>
      </c>
      <c r="W205" s="204">
        <f>'[4]Relatório Empregados II'!$BP206</f>
        <v>0</v>
      </c>
      <c r="X205" s="140">
        <f>'[4]Relatório Empregados II'!$BR206:$BR206</f>
        <v>0</v>
      </c>
      <c r="Y205" s="157">
        <f>'[4]Relatório Empregados II'!$BU206</f>
        <v>0</v>
      </c>
      <c r="Z205" s="167">
        <f>'[4]Relatório Empregados II'!$BW206:$BW206</f>
        <v>0</v>
      </c>
      <c r="AA205" s="168">
        <f>'[4]Relatório Empregados II'!$CA206:$CA206</f>
        <v>0</v>
      </c>
      <c r="AB205" s="168">
        <f>'[4]Relatório Empregados II'!$CD206:$CD206</f>
        <v>0</v>
      </c>
      <c r="AC205" s="168">
        <f>'[4]Relatório Empregados II'!$CG206:$CG206</f>
        <v>0</v>
      </c>
      <c r="AD205" s="168">
        <f>'[4]Relatório Empregados II'!$CJ206</f>
        <v>0</v>
      </c>
      <c r="AE205" s="168">
        <f>'[4]Relatório Empregados II'!$CL206</f>
        <v>0</v>
      </c>
      <c r="AF205" s="168">
        <f>'[4]Relatório Empregados II'!$CN206:$CN206</f>
        <v>0</v>
      </c>
      <c r="AG205" s="168">
        <f>'[4]Relatório Empregados II'!$CQ206</f>
        <v>0</v>
      </c>
      <c r="AH205" s="140">
        <f>'[4]Relatório Empregados II'!$CS206:$CS206</f>
        <v>0</v>
      </c>
      <c r="AI205" s="157">
        <f>'[4]Relatório Empregados II'!$CV206:$CV206</f>
        <v>0</v>
      </c>
      <c r="AJ205" s="140">
        <f>'[4]Relatório Empregados II'!$CY206:$CY206</f>
        <v>0</v>
      </c>
      <c r="AK205" s="157">
        <f>'[4]Relatório Empregados II'!$DB206:$DB206</f>
        <v>0</v>
      </c>
      <c r="AL205" s="140">
        <f>'[4]Relatório Empregados II'!$DE206:$DE206</f>
        <v>0</v>
      </c>
      <c r="AM205" s="140">
        <f>'[4]Relatório Empregados II'!$DH206</f>
        <v>0</v>
      </c>
      <c r="AN205" s="157">
        <f>'[4]Relatório Empregados II'!$DJ206</f>
        <v>0</v>
      </c>
      <c r="AO205" s="140">
        <f>'[4]Relatório Empregados II'!$DL206</f>
        <v>0</v>
      </c>
      <c r="AP205" s="140">
        <f>'[4]Relatório Empregados II'!$DM$3:$DM206</f>
        <v>0</v>
      </c>
      <c r="AQ205" s="141"/>
      <c r="AR205" s="141"/>
      <c r="AS205" s="140">
        <f>'[4]Relatório Empregados II'!$DQ206:$DQ206</f>
        <v>0</v>
      </c>
      <c r="AT205" s="169">
        <f>'[4]Relatório Empregados II'!$DT206</f>
        <v>0</v>
      </c>
      <c r="AU205" s="167">
        <f>'[4]Relatório Empregados II'!$DV206</f>
        <v>0</v>
      </c>
      <c r="AV205" s="167">
        <f>'[4]Relatório Empregados II'!$DX206</f>
        <v>0</v>
      </c>
      <c r="AW205" s="156">
        <f>'[4]Relatório Empregados II'!$DZ206</f>
        <v>0</v>
      </c>
      <c r="AX205" s="156">
        <f>'[4]Relatório Empregados II'!$EB206</f>
        <v>0</v>
      </c>
      <c r="AY205" s="167">
        <f>'[4]Relatório Empregados II'!$ED206</f>
        <v>0</v>
      </c>
      <c r="AZ205" s="156">
        <f>'[4]Relatório Empregados II'!$EH206</f>
        <v>0</v>
      </c>
      <c r="BA205" s="156">
        <f>'[4]Relatório Empregados II'!$EJ206</f>
        <v>0</v>
      </c>
    </row>
    <row r="206" spans="1:53">
      <c r="A206" s="170">
        <f>IFERROR(('[4]Relatório Empregados II'!$A207:$B207),"")</f>
        <v>0</v>
      </c>
      <c r="B206" s="142">
        <f>'[4]Relatório Empregados II'!$D207:$D207</f>
        <v>0</v>
      </c>
      <c r="C206" s="158">
        <f>'[4]Relatório Empregados II'!$G207:$G207</f>
        <v>0</v>
      </c>
      <c r="D206" s="161">
        <f>'[4]Relatório Empregados II'!$J207</f>
        <v>0</v>
      </c>
      <c r="E206" s="143">
        <f>'[4]Relatório Empregados II'!$L207:L207</f>
        <v>0</v>
      </c>
      <c r="F206" s="144">
        <f>'[4]Relatório Empregados II'!$P207:$P207</f>
        <v>0</v>
      </c>
      <c r="G206" s="173" cm="1">
        <f t="array" ref="G206">'[4]Relatório Empregados II'!$T207:T207</f>
        <v>0</v>
      </c>
      <c r="H206" s="145">
        <f>'[4]Relatório Empregados II'!$W207</f>
        <v>0</v>
      </c>
      <c r="I206" s="146">
        <f>'[4]Relatório Empregados II'!$Y207:$Y207</f>
        <v>0</v>
      </c>
      <c r="J206" s="147">
        <f>'[4]Relatório Empregados II'!$AB207:$AB207</f>
        <v>0</v>
      </c>
      <c r="K206" s="162">
        <f>'[4]Relatório Empregados II'!$AE207:$AE207</f>
        <v>0</v>
      </c>
      <c r="L206" s="163" cm="1">
        <f t="array" ref="L206">'[4]Relatório Empregados II'!$AI207:$AI207</f>
        <v>0</v>
      </c>
      <c r="M206" s="149">
        <f>'[4]Relatório Empregados II'!$AL207:$AL207</f>
        <v>0</v>
      </c>
      <c r="N206" s="150">
        <f>'[4]Relatório Empregados II'!$AP207</f>
        <v>0</v>
      </c>
      <c r="O206" s="163">
        <f>'[4]Relatório Empregados II'!$AR207</f>
        <v>0</v>
      </c>
      <c r="P206" s="151">
        <f>'[4]Relatório Empregados II'!$AT207:$AT207</f>
        <v>0</v>
      </c>
      <c r="Q206" s="152">
        <f>'[4]Relatório Empregados II'!$AX207:$AX207</f>
        <v>0</v>
      </c>
      <c r="R206" s="153">
        <f>'[4]Relatório Empregados II'!$BA207:$BA207</f>
        <v>0</v>
      </c>
      <c r="S206" s="154">
        <f>'[4]Relatório Empregados II'!$BE207:$BE207</f>
        <v>0</v>
      </c>
      <c r="T206" s="154">
        <f>'[4]Relatório Empregados II'!$BH207:$BH207</f>
        <v>0</v>
      </c>
      <c r="U206" s="148">
        <f>'[4]Relatório Empregados II'!$BK207:$BK207</f>
        <v>0</v>
      </c>
      <c r="V206" s="165">
        <f>'[4]Relatório Empregados II'!$BN207</f>
        <v>0</v>
      </c>
      <c r="W206" s="204">
        <f>'[4]Relatório Empregados II'!$BP207</f>
        <v>0</v>
      </c>
      <c r="X206" s="140">
        <f>'[4]Relatório Empregados II'!$BR207:$BR207</f>
        <v>0</v>
      </c>
      <c r="Y206" s="157">
        <f>'[4]Relatório Empregados II'!$BU207</f>
        <v>0</v>
      </c>
      <c r="Z206" s="167">
        <f>'[4]Relatório Empregados II'!$BW207:$BW207</f>
        <v>0</v>
      </c>
      <c r="AA206" s="168">
        <f>'[4]Relatório Empregados II'!$CA207:$CA207</f>
        <v>0</v>
      </c>
      <c r="AB206" s="168">
        <f>'[4]Relatório Empregados II'!$CD207:$CD207</f>
        <v>0</v>
      </c>
      <c r="AC206" s="168">
        <f>'[4]Relatório Empregados II'!$CG207:$CG207</f>
        <v>0</v>
      </c>
      <c r="AD206" s="168">
        <f>'[4]Relatório Empregados II'!$CJ207</f>
        <v>0</v>
      </c>
      <c r="AE206" s="168">
        <f>'[4]Relatório Empregados II'!$CL207</f>
        <v>0</v>
      </c>
      <c r="AF206" s="168">
        <f>'[4]Relatório Empregados II'!$CN207:$CN207</f>
        <v>0</v>
      </c>
      <c r="AG206" s="168">
        <f>'[4]Relatório Empregados II'!$CQ207</f>
        <v>0</v>
      </c>
      <c r="AH206" s="140">
        <f>'[4]Relatório Empregados II'!$CS207:$CS207</f>
        <v>0</v>
      </c>
      <c r="AI206" s="157">
        <f>'[4]Relatório Empregados II'!$CV207:$CV207</f>
        <v>0</v>
      </c>
      <c r="AJ206" s="140">
        <f>'[4]Relatório Empregados II'!$CY207:$CY207</f>
        <v>0</v>
      </c>
      <c r="AK206" s="157">
        <f>'[4]Relatório Empregados II'!$DB207:$DB207</f>
        <v>0</v>
      </c>
      <c r="AL206" s="140">
        <f>'[4]Relatório Empregados II'!$DE207:$DE207</f>
        <v>0</v>
      </c>
      <c r="AM206" s="140">
        <f>'[4]Relatório Empregados II'!$DH207</f>
        <v>0</v>
      </c>
      <c r="AN206" s="157">
        <f>'[4]Relatório Empregados II'!$DJ207</f>
        <v>0</v>
      </c>
      <c r="AO206" s="140">
        <f>'[4]Relatório Empregados II'!$DL207</f>
        <v>0</v>
      </c>
      <c r="AP206" s="140">
        <f>'[4]Relatório Empregados II'!$DM$3:$DM207</f>
        <v>0</v>
      </c>
      <c r="AQ206" s="141"/>
      <c r="AR206" s="141"/>
      <c r="AS206" s="140">
        <f>'[4]Relatório Empregados II'!$DQ207:$DQ207</f>
        <v>0</v>
      </c>
      <c r="AT206" s="169">
        <f>'[4]Relatório Empregados II'!$DT207</f>
        <v>0</v>
      </c>
      <c r="AU206" s="167">
        <f>'[4]Relatório Empregados II'!$DV207</f>
        <v>0</v>
      </c>
      <c r="AV206" s="167">
        <f>'[4]Relatório Empregados II'!$DX207</f>
        <v>0</v>
      </c>
      <c r="AW206" s="156">
        <f>'[4]Relatório Empregados II'!$DZ207</f>
        <v>0</v>
      </c>
      <c r="AX206" s="156">
        <f>'[4]Relatório Empregados II'!$EB207</f>
        <v>0</v>
      </c>
      <c r="AY206" s="167">
        <f>'[4]Relatório Empregados II'!$ED207</f>
        <v>0</v>
      </c>
      <c r="AZ206" s="156">
        <f>'[4]Relatório Empregados II'!$EH207</f>
        <v>0</v>
      </c>
      <c r="BA206" s="156">
        <f>'[4]Relatório Empregados II'!$EJ207</f>
        <v>0</v>
      </c>
    </row>
    <row r="207" spans="1:53">
      <c r="A207" s="170">
        <f>IFERROR(('[4]Relatório Empregados II'!$A208:$B208),"")</f>
        <v>0</v>
      </c>
      <c r="B207" s="142">
        <f>'[4]Relatório Empregados II'!$D208:$D208</f>
        <v>0</v>
      </c>
      <c r="C207" s="158">
        <f>'[4]Relatório Empregados II'!$G208:$G208</f>
        <v>0</v>
      </c>
      <c r="D207" s="161">
        <f>'[4]Relatório Empregados II'!$J208</f>
        <v>0</v>
      </c>
      <c r="E207" s="143">
        <f>'[4]Relatório Empregados II'!$L208:L208</f>
        <v>0</v>
      </c>
      <c r="F207" s="144">
        <f>'[4]Relatório Empregados II'!$P208:$P208</f>
        <v>0</v>
      </c>
      <c r="G207" s="173" cm="1">
        <f t="array" ref="G207">'[4]Relatório Empregados II'!$T208:T208</f>
        <v>0</v>
      </c>
      <c r="H207" s="145">
        <f>'[4]Relatório Empregados II'!$W208</f>
        <v>0</v>
      </c>
      <c r="I207" s="146">
        <f>'[4]Relatório Empregados II'!$Y208:$Y208</f>
        <v>0</v>
      </c>
      <c r="J207" s="147">
        <f>'[4]Relatório Empregados II'!$AB208:$AB208</f>
        <v>0</v>
      </c>
      <c r="K207" s="162">
        <f>'[4]Relatório Empregados II'!$AE208:$AE208</f>
        <v>0</v>
      </c>
      <c r="L207" s="163" cm="1">
        <f t="array" ref="L207">'[4]Relatório Empregados II'!$AI208:$AI208</f>
        <v>0</v>
      </c>
      <c r="M207" s="149">
        <f>'[4]Relatório Empregados II'!$AL208:$AL208</f>
        <v>0</v>
      </c>
      <c r="N207" s="150">
        <f>'[4]Relatório Empregados II'!$AP208</f>
        <v>0</v>
      </c>
      <c r="O207" s="163">
        <f>'[4]Relatório Empregados II'!$AR208</f>
        <v>0</v>
      </c>
      <c r="P207" s="151">
        <f>'[4]Relatório Empregados II'!$AT208:$AT208</f>
        <v>0</v>
      </c>
      <c r="Q207" s="152">
        <f>'[4]Relatório Empregados II'!$AX208:$AX208</f>
        <v>0</v>
      </c>
      <c r="R207" s="153">
        <f>'[4]Relatório Empregados II'!$BA208:$BA208</f>
        <v>0</v>
      </c>
      <c r="S207" s="154">
        <f>'[4]Relatório Empregados II'!$BE208:$BE208</f>
        <v>0</v>
      </c>
      <c r="T207" s="154">
        <f>'[4]Relatório Empregados II'!$BH208:$BH208</f>
        <v>0</v>
      </c>
      <c r="U207" s="148">
        <f>'[4]Relatório Empregados II'!$BK208:$BK208</f>
        <v>0</v>
      </c>
      <c r="V207" s="165">
        <f>'[4]Relatório Empregados II'!$BN208</f>
        <v>0</v>
      </c>
      <c r="W207" s="204">
        <f>'[4]Relatório Empregados II'!$BP208</f>
        <v>0</v>
      </c>
      <c r="X207" s="140">
        <f>'[4]Relatório Empregados II'!$BR208:$BR208</f>
        <v>0</v>
      </c>
      <c r="Y207" s="157">
        <f>'[4]Relatório Empregados II'!$BU208</f>
        <v>0</v>
      </c>
      <c r="Z207" s="167">
        <f>'[4]Relatório Empregados II'!$BW208:$BW208</f>
        <v>0</v>
      </c>
      <c r="AA207" s="168">
        <f>'[4]Relatório Empregados II'!$CA208:$CA208</f>
        <v>0</v>
      </c>
      <c r="AB207" s="168">
        <f>'[4]Relatório Empregados II'!$CD208:$CD208</f>
        <v>0</v>
      </c>
      <c r="AC207" s="168">
        <f>'[4]Relatório Empregados II'!$CG208:$CG208</f>
        <v>0</v>
      </c>
      <c r="AD207" s="168">
        <f>'[4]Relatório Empregados II'!$CJ208</f>
        <v>0</v>
      </c>
      <c r="AE207" s="168">
        <f>'[4]Relatório Empregados II'!$CL208</f>
        <v>0</v>
      </c>
      <c r="AF207" s="168">
        <f>'[4]Relatório Empregados II'!$CN208:$CN208</f>
        <v>0</v>
      </c>
      <c r="AG207" s="168">
        <f>'[4]Relatório Empregados II'!$CQ208</f>
        <v>0</v>
      </c>
      <c r="AH207" s="140">
        <f>'[4]Relatório Empregados II'!$CS208:$CS208</f>
        <v>0</v>
      </c>
      <c r="AI207" s="157">
        <f>'[4]Relatório Empregados II'!$CV208:$CV208</f>
        <v>0</v>
      </c>
      <c r="AJ207" s="140">
        <f>'[4]Relatório Empregados II'!$CY208:$CY208</f>
        <v>0</v>
      </c>
      <c r="AK207" s="157">
        <f>'[4]Relatório Empregados II'!$DB208:$DB208</f>
        <v>0</v>
      </c>
      <c r="AL207" s="140">
        <f>'[4]Relatório Empregados II'!$DE208:$DE208</f>
        <v>0</v>
      </c>
      <c r="AM207" s="140">
        <f>'[4]Relatório Empregados II'!$DH208</f>
        <v>0</v>
      </c>
      <c r="AN207" s="157">
        <f>'[4]Relatório Empregados II'!$DJ208</f>
        <v>0</v>
      </c>
      <c r="AO207" s="140">
        <f>'[4]Relatório Empregados II'!$DL208</f>
        <v>0</v>
      </c>
      <c r="AP207" s="140">
        <f>'[4]Relatório Empregados II'!$DM$3:$DM208</f>
        <v>0</v>
      </c>
      <c r="AQ207" s="141"/>
      <c r="AR207" s="141"/>
      <c r="AS207" s="140">
        <f>'[4]Relatório Empregados II'!$DQ208:$DQ208</f>
        <v>0</v>
      </c>
      <c r="AT207" s="169">
        <f>'[4]Relatório Empregados II'!$DT208</f>
        <v>0</v>
      </c>
      <c r="AU207" s="167">
        <f>'[4]Relatório Empregados II'!$DV208</f>
        <v>0</v>
      </c>
      <c r="AV207" s="167">
        <f>'[4]Relatório Empregados II'!$DX208</f>
        <v>0</v>
      </c>
      <c r="AW207" s="156">
        <f>'[4]Relatório Empregados II'!$DZ208</f>
        <v>0</v>
      </c>
      <c r="AX207" s="156">
        <f>'[4]Relatório Empregados II'!$EB208</f>
        <v>0</v>
      </c>
      <c r="AY207" s="167">
        <f>'[4]Relatório Empregados II'!$ED208</f>
        <v>0</v>
      </c>
      <c r="AZ207" s="156">
        <f>'[4]Relatório Empregados II'!$EH208</f>
        <v>0</v>
      </c>
      <c r="BA207" s="156">
        <f>'[4]Relatório Empregados II'!$EJ208</f>
        <v>0</v>
      </c>
    </row>
    <row r="208" spans="1:53">
      <c r="A208" s="170">
        <f>IFERROR(('[4]Relatório Empregados II'!$A209:$B209),"")</f>
        <v>0</v>
      </c>
      <c r="B208" s="142">
        <f>'[4]Relatório Empregados II'!$D209:$D209</f>
        <v>0</v>
      </c>
      <c r="C208" s="158">
        <f>'[4]Relatório Empregados II'!$G209:$G209</f>
        <v>0</v>
      </c>
      <c r="D208" s="161">
        <f>'[4]Relatório Empregados II'!$J209</f>
        <v>0</v>
      </c>
      <c r="E208" s="143">
        <f>'[4]Relatório Empregados II'!$L209:L209</f>
        <v>0</v>
      </c>
      <c r="F208" s="144">
        <f>'[4]Relatório Empregados II'!$P209:$P209</f>
        <v>0</v>
      </c>
      <c r="G208" s="173" cm="1">
        <f t="array" ref="G208">'[4]Relatório Empregados II'!$T209:T209</f>
        <v>0</v>
      </c>
      <c r="H208" s="145">
        <f>'[4]Relatório Empregados II'!$W209</f>
        <v>0</v>
      </c>
      <c r="I208" s="146">
        <f>'[4]Relatório Empregados II'!$Y209:$Y209</f>
        <v>0</v>
      </c>
      <c r="J208" s="147">
        <f>'[4]Relatório Empregados II'!$AB209:$AB209</f>
        <v>0</v>
      </c>
      <c r="K208" s="162">
        <f>'[4]Relatório Empregados II'!$AE209:$AE209</f>
        <v>0</v>
      </c>
      <c r="L208" s="163" cm="1">
        <f t="array" ref="L208">'[4]Relatório Empregados II'!$AI209:$AI209</f>
        <v>0</v>
      </c>
      <c r="M208" s="149">
        <f>'[4]Relatório Empregados II'!$AL209:$AL209</f>
        <v>0</v>
      </c>
      <c r="N208" s="150">
        <f>'[4]Relatório Empregados II'!$AP209</f>
        <v>0</v>
      </c>
      <c r="O208" s="163">
        <f>'[4]Relatório Empregados II'!$AR209</f>
        <v>0</v>
      </c>
      <c r="P208" s="151">
        <f>'[4]Relatório Empregados II'!$AT209:$AT209</f>
        <v>0</v>
      </c>
      <c r="Q208" s="152">
        <f>'[4]Relatório Empregados II'!$AX209:$AX209</f>
        <v>0</v>
      </c>
      <c r="R208" s="153">
        <f>'[4]Relatório Empregados II'!$BA209:$BA209</f>
        <v>0</v>
      </c>
      <c r="S208" s="154">
        <f>'[4]Relatório Empregados II'!$BE209:$BE209</f>
        <v>0</v>
      </c>
      <c r="T208" s="154">
        <f>'[4]Relatório Empregados II'!$BH209:$BH209</f>
        <v>0</v>
      </c>
      <c r="U208" s="148">
        <f>'[4]Relatório Empregados II'!$BK209:$BK209</f>
        <v>0</v>
      </c>
      <c r="V208" s="165">
        <f>'[4]Relatório Empregados II'!$BN209</f>
        <v>0</v>
      </c>
      <c r="W208" s="204">
        <f>'[4]Relatório Empregados II'!$BP209</f>
        <v>0</v>
      </c>
      <c r="X208" s="140">
        <f>'[4]Relatório Empregados II'!$BR209:$BR209</f>
        <v>0</v>
      </c>
      <c r="Y208" s="157">
        <f>'[4]Relatório Empregados II'!$BU209</f>
        <v>0</v>
      </c>
      <c r="Z208" s="167">
        <f>'[4]Relatório Empregados II'!$BW209:$BW209</f>
        <v>0</v>
      </c>
      <c r="AA208" s="168">
        <f>'[4]Relatório Empregados II'!$CA209:$CA209</f>
        <v>0</v>
      </c>
      <c r="AB208" s="168">
        <f>'[4]Relatório Empregados II'!$CD209:$CD209</f>
        <v>0</v>
      </c>
      <c r="AC208" s="168">
        <f>'[4]Relatório Empregados II'!$CG209:$CG209</f>
        <v>0</v>
      </c>
      <c r="AD208" s="168">
        <f>'[4]Relatório Empregados II'!$CJ209</f>
        <v>0</v>
      </c>
      <c r="AE208" s="168">
        <f>'[4]Relatório Empregados II'!$CL209</f>
        <v>0</v>
      </c>
      <c r="AF208" s="168">
        <f>'[4]Relatório Empregados II'!$CN209:$CN209</f>
        <v>0</v>
      </c>
      <c r="AG208" s="168">
        <f>'[4]Relatório Empregados II'!$CQ209</f>
        <v>0</v>
      </c>
      <c r="AH208" s="140">
        <f>'[4]Relatório Empregados II'!$CS209:$CS209</f>
        <v>0</v>
      </c>
      <c r="AI208" s="157">
        <f>'[4]Relatório Empregados II'!$CV209:$CV209</f>
        <v>0</v>
      </c>
      <c r="AJ208" s="140">
        <f>'[4]Relatório Empregados II'!$CY209:$CY209</f>
        <v>0</v>
      </c>
      <c r="AK208" s="157">
        <f>'[4]Relatório Empregados II'!$DB209:$DB209</f>
        <v>0</v>
      </c>
      <c r="AL208" s="140">
        <f>'[4]Relatório Empregados II'!$DE209:$DE209</f>
        <v>0</v>
      </c>
      <c r="AM208" s="140">
        <f>'[4]Relatório Empregados II'!$DH209</f>
        <v>0</v>
      </c>
      <c r="AN208" s="157">
        <f>'[4]Relatório Empregados II'!$DJ209</f>
        <v>0</v>
      </c>
      <c r="AO208" s="140">
        <f>'[4]Relatório Empregados II'!$DL209</f>
        <v>0</v>
      </c>
      <c r="AP208" s="140">
        <f>'[4]Relatório Empregados II'!$DM$3:$DM209</f>
        <v>0</v>
      </c>
      <c r="AQ208" s="159"/>
      <c r="AR208" s="159"/>
      <c r="AS208" s="140">
        <f>'[4]Relatório Empregados II'!$DQ209:$DQ209</f>
        <v>0</v>
      </c>
      <c r="AT208" s="169">
        <f>'[4]Relatório Empregados II'!$DT209</f>
        <v>0</v>
      </c>
      <c r="AU208" s="167">
        <f>'[4]Relatório Empregados II'!$DV209</f>
        <v>0</v>
      </c>
      <c r="AV208" s="167">
        <f>'[4]Relatório Empregados II'!$DX209</f>
        <v>0</v>
      </c>
      <c r="AW208" s="156">
        <f>'[4]Relatório Empregados II'!$DZ209</f>
        <v>0</v>
      </c>
      <c r="AX208" s="156">
        <f>'[4]Relatório Empregados II'!$EB209</f>
        <v>0</v>
      </c>
      <c r="AY208" s="167">
        <f>'[4]Relatório Empregados II'!$ED209</f>
        <v>0</v>
      </c>
      <c r="AZ208" s="156">
        <f>'[4]Relatório Empregados II'!$EH209</f>
        <v>0</v>
      </c>
      <c r="BA208" s="156">
        <f>'[4]Relatório Empregados II'!$EJ209</f>
        <v>0</v>
      </c>
    </row>
    <row r="209" spans="1:53">
      <c r="A209" s="170">
        <f>IFERROR(('[4]Relatório Empregados II'!$A210:$B210),"")</f>
        <v>0</v>
      </c>
      <c r="B209" s="142">
        <f>'[4]Relatório Empregados II'!$D210:$D210</f>
        <v>0</v>
      </c>
      <c r="C209" s="158">
        <f>'[4]Relatório Empregados II'!$G210:$G210</f>
        <v>0</v>
      </c>
      <c r="D209" s="161">
        <f>'[4]Relatório Empregados II'!$J210</f>
        <v>0</v>
      </c>
      <c r="E209" s="143">
        <f>'[4]Relatório Empregados II'!$L210:L210</f>
        <v>0</v>
      </c>
      <c r="F209" s="144">
        <f>'[4]Relatório Empregados II'!$P210:$P210</f>
        <v>0</v>
      </c>
      <c r="G209" s="173" cm="1">
        <f t="array" ref="G209">'[4]Relatório Empregados II'!$T210:T210</f>
        <v>0</v>
      </c>
      <c r="H209" s="145">
        <f>'[4]Relatório Empregados II'!$W210</f>
        <v>0</v>
      </c>
      <c r="I209" s="146">
        <f>'[4]Relatório Empregados II'!$Y210:$Y210</f>
        <v>0</v>
      </c>
      <c r="J209" s="147">
        <f>'[4]Relatório Empregados II'!$AB210:$AB210</f>
        <v>0</v>
      </c>
      <c r="K209" s="162">
        <f>'[4]Relatório Empregados II'!$AE210:$AE210</f>
        <v>0</v>
      </c>
      <c r="L209" s="163" cm="1">
        <f t="array" ref="L209">'[4]Relatório Empregados II'!$AI210:$AI210</f>
        <v>0</v>
      </c>
      <c r="M209" s="149">
        <f>'[4]Relatório Empregados II'!$AL210:$AL210</f>
        <v>0</v>
      </c>
      <c r="N209" s="150">
        <f>'[4]Relatório Empregados II'!$AP210</f>
        <v>0</v>
      </c>
      <c r="O209" s="163">
        <f>'[4]Relatório Empregados II'!$AR210</f>
        <v>0</v>
      </c>
      <c r="P209" s="151">
        <f>'[4]Relatório Empregados II'!$AT210:$AT210</f>
        <v>0</v>
      </c>
      <c r="Q209" s="152">
        <f>'[4]Relatório Empregados II'!$AX210:$AX210</f>
        <v>0</v>
      </c>
      <c r="R209" s="153">
        <f>'[4]Relatório Empregados II'!$BA210:$BA210</f>
        <v>0</v>
      </c>
      <c r="S209" s="154">
        <f>'[4]Relatório Empregados II'!$BE210:$BE210</f>
        <v>0</v>
      </c>
      <c r="T209" s="154">
        <f>'[4]Relatório Empregados II'!$BH210:$BH210</f>
        <v>0</v>
      </c>
      <c r="U209" s="148">
        <f>'[4]Relatório Empregados II'!$BK210:$BK210</f>
        <v>0</v>
      </c>
      <c r="V209" s="165">
        <f>'[4]Relatório Empregados II'!$BN210</f>
        <v>0</v>
      </c>
      <c r="W209" s="204">
        <f>'[4]Relatório Empregados II'!$BP210</f>
        <v>0</v>
      </c>
      <c r="X209" s="140">
        <f>'[4]Relatório Empregados II'!$BR210:$BR210</f>
        <v>0</v>
      </c>
      <c r="Y209" s="157">
        <f>'[4]Relatório Empregados II'!$BU210</f>
        <v>0</v>
      </c>
      <c r="Z209" s="167">
        <f>'[4]Relatório Empregados II'!$BW210:$BW210</f>
        <v>0</v>
      </c>
      <c r="AA209" s="168">
        <f>'[4]Relatório Empregados II'!$CA210:$CA210</f>
        <v>0</v>
      </c>
      <c r="AB209" s="168">
        <f>'[4]Relatório Empregados II'!$CD210:$CD210</f>
        <v>0</v>
      </c>
      <c r="AC209" s="168">
        <f>'[4]Relatório Empregados II'!$CG210:$CG210</f>
        <v>0</v>
      </c>
      <c r="AD209" s="168">
        <f>'[4]Relatório Empregados II'!$CJ210</f>
        <v>0</v>
      </c>
      <c r="AE209" s="168">
        <f>'[4]Relatório Empregados II'!$CL210</f>
        <v>0</v>
      </c>
      <c r="AF209" s="168">
        <f>'[4]Relatório Empregados II'!$CN210:$CN210</f>
        <v>0</v>
      </c>
      <c r="AG209" s="168">
        <f>'[4]Relatório Empregados II'!$CQ210</f>
        <v>0</v>
      </c>
      <c r="AH209" s="140">
        <f>'[4]Relatório Empregados II'!$CS210:$CS210</f>
        <v>0</v>
      </c>
      <c r="AI209" s="157">
        <f>'[4]Relatório Empregados II'!$CV210:$CV210</f>
        <v>0</v>
      </c>
      <c r="AJ209" s="140">
        <f>'[4]Relatório Empregados II'!$CY210:$CY210</f>
        <v>0</v>
      </c>
      <c r="AK209" s="157">
        <f>'[4]Relatório Empregados II'!$DB210:$DB210</f>
        <v>0</v>
      </c>
      <c r="AL209" s="140">
        <f>'[4]Relatório Empregados II'!$DE210:$DE210</f>
        <v>0</v>
      </c>
      <c r="AM209" s="140">
        <f>'[4]Relatório Empregados II'!$DH210</f>
        <v>0</v>
      </c>
      <c r="AN209" s="157">
        <f>'[4]Relatório Empregados II'!$DJ210</f>
        <v>0</v>
      </c>
      <c r="AO209" s="140">
        <f>'[4]Relatório Empregados II'!$DL210</f>
        <v>0</v>
      </c>
      <c r="AP209" s="140">
        <f>'[4]Relatório Empregados II'!$DM$3:$DM210</f>
        <v>0</v>
      </c>
      <c r="AQ209" s="159"/>
      <c r="AR209" s="159"/>
      <c r="AS209" s="140">
        <f>'[4]Relatório Empregados II'!$DQ210:$DQ210</f>
        <v>0</v>
      </c>
      <c r="AT209" s="169">
        <f>'[4]Relatório Empregados II'!$DT210</f>
        <v>0</v>
      </c>
      <c r="AU209" s="167">
        <f>'[4]Relatório Empregados II'!$DV210</f>
        <v>0</v>
      </c>
      <c r="AV209" s="167">
        <f>'[4]Relatório Empregados II'!$DX210</f>
        <v>0</v>
      </c>
      <c r="AW209" s="156">
        <f>'[4]Relatório Empregados II'!$DZ210</f>
        <v>0</v>
      </c>
      <c r="AX209" s="156">
        <f>'[4]Relatório Empregados II'!$EB210</f>
        <v>0</v>
      </c>
      <c r="AY209" s="167">
        <f>'[4]Relatório Empregados II'!$ED210</f>
        <v>0</v>
      </c>
      <c r="AZ209" s="156">
        <f>'[4]Relatório Empregados II'!$EH210</f>
        <v>0</v>
      </c>
      <c r="BA209" s="156">
        <f>'[4]Relatório Empregados II'!$EJ210</f>
        <v>0</v>
      </c>
    </row>
    <row r="210" spans="1:53">
      <c r="A210" s="170">
        <f>IFERROR(('[4]Relatório Empregados II'!$A211:$B211),"")</f>
        <v>0</v>
      </c>
      <c r="B210" s="142">
        <f>'[4]Relatório Empregados II'!$D211:$D211</f>
        <v>0</v>
      </c>
      <c r="C210" s="158">
        <f>'[4]Relatório Empregados II'!$G211:$G211</f>
        <v>0</v>
      </c>
      <c r="D210" s="161">
        <f>'[4]Relatório Empregados II'!$J211</f>
        <v>0</v>
      </c>
      <c r="E210" s="143">
        <f>'[4]Relatório Empregados II'!$L211:L211</f>
        <v>0</v>
      </c>
      <c r="F210" s="144">
        <f>'[4]Relatório Empregados II'!$P211:$P211</f>
        <v>0</v>
      </c>
      <c r="G210" s="173" cm="1">
        <f t="array" ref="G210">'[4]Relatório Empregados II'!$T211:T211</f>
        <v>0</v>
      </c>
      <c r="H210" s="145">
        <f>'[4]Relatório Empregados II'!$W211</f>
        <v>0</v>
      </c>
      <c r="I210" s="146">
        <f>'[4]Relatório Empregados II'!$Y211:$Y211</f>
        <v>0</v>
      </c>
      <c r="J210" s="147">
        <f>'[4]Relatório Empregados II'!$AB211:$AB211</f>
        <v>0</v>
      </c>
      <c r="K210" s="162">
        <f>'[4]Relatório Empregados II'!$AE211:$AE211</f>
        <v>0</v>
      </c>
      <c r="L210" s="163" cm="1">
        <f t="array" ref="L210">'[4]Relatório Empregados II'!$AI211:$AI211</f>
        <v>0</v>
      </c>
      <c r="M210" s="149">
        <f>'[4]Relatório Empregados II'!$AL211:$AL211</f>
        <v>0</v>
      </c>
      <c r="N210" s="150">
        <f>'[4]Relatório Empregados II'!$AP211</f>
        <v>0</v>
      </c>
      <c r="O210" s="163">
        <f>'[4]Relatório Empregados II'!$AR211</f>
        <v>0</v>
      </c>
      <c r="P210" s="151">
        <f>'[4]Relatório Empregados II'!$AT211:$AT211</f>
        <v>0</v>
      </c>
      <c r="Q210" s="152">
        <f>'[4]Relatório Empregados II'!$AX211:$AX211</f>
        <v>0</v>
      </c>
      <c r="R210" s="153">
        <f>'[4]Relatório Empregados II'!$BA211:$BA211</f>
        <v>0</v>
      </c>
      <c r="S210" s="154">
        <f>'[4]Relatório Empregados II'!$BE211:$BE211</f>
        <v>0</v>
      </c>
      <c r="T210" s="154">
        <f>'[4]Relatório Empregados II'!$BH211:$BH211</f>
        <v>0</v>
      </c>
      <c r="U210" s="148">
        <f>'[4]Relatório Empregados II'!$BK211:$BK211</f>
        <v>0</v>
      </c>
      <c r="V210" s="165">
        <f>'[4]Relatório Empregados II'!$BN211</f>
        <v>0</v>
      </c>
      <c r="W210" s="204">
        <f>'[4]Relatório Empregados II'!$BP211</f>
        <v>0</v>
      </c>
      <c r="X210" s="140">
        <f>'[4]Relatório Empregados II'!$BR211:$BR211</f>
        <v>0</v>
      </c>
      <c r="Y210" s="157">
        <f>'[4]Relatório Empregados II'!$BU211</f>
        <v>0</v>
      </c>
      <c r="Z210" s="167">
        <f>'[4]Relatório Empregados II'!$BW211:$BW211</f>
        <v>0</v>
      </c>
      <c r="AA210" s="168">
        <f>'[4]Relatório Empregados II'!$CA211:$CA211</f>
        <v>0</v>
      </c>
      <c r="AB210" s="168">
        <f>'[4]Relatório Empregados II'!$CD211:$CD211</f>
        <v>0</v>
      </c>
      <c r="AC210" s="168">
        <f>'[4]Relatório Empregados II'!$CG211:$CG211</f>
        <v>0</v>
      </c>
      <c r="AD210" s="168">
        <f>'[4]Relatório Empregados II'!$CJ211</f>
        <v>0</v>
      </c>
      <c r="AE210" s="168">
        <f>'[4]Relatório Empregados II'!$CL211</f>
        <v>0</v>
      </c>
      <c r="AF210" s="168">
        <f>'[4]Relatório Empregados II'!$CN211:$CN211</f>
        <v>0</v>
      </c>
      <c r="AG210" s="168">
        <f>'[4]Relatório Empregados II'!$CQ211</f>
        <v>0</v>
      </c>
      <c r="AH210" s="140">
        <f>'[4]Relatório Empregados II'!$CS211:$CS211</f>
        <v>0</v>
      </c>
      <c r="AI210" s="157">
        <f>'[4]Relatório Empregados II'!$CV211:$CV211</f>
        <v>0</v>
      </c>
      <c r="AJ210" s="140">
        <f>'[4]Relatório Empregados II'!$CY211:$CY211</f>
        <v>0</v>
      </c>
      <c r="AK210" s="157">
        <f>'[4]Relatório Empregados II'!$DB211:$DB211</f>
        <v>0</v>
      </c>
      <c r="AL210" s="140">
        <f>'[4]Relatório Empregados II'!$DE211:$DE211</f>
        <v>0</v>
      </c>
      <c r="AM210" s="140">
        <f>'[4]Relatório Empregados II'!$DH211</f>
        <v>0</v>
      </c>
      <c r="AN210" s="157">
        <f>'[4]Relatório Empregados II'!$DJ211</f>
        <v>0</v>
      </c>
      <c r="AO210" s="140">
        <f>'[4]Relatório Empregados II'!$DL211</f>
        <v>0</v>
      </c>
      <c r="AP210" s="140">
        <f>'[4]Relatório Empregados II'!$DM$3:$DM211</f>
        <v>0</v>
      </c>
      <c r="AQ210" s="159"/>
      <c r="AR210" s="159"/>
      <c r="AS210" s="140">
        <f>'[4]Relatório Empregados II'!$DQ211:$DQ211</f>
        <v>0</v>
      </c>
      <c r="AT210" s="169">
        <f>'[4]Relatório Empregados II'!$DT211</f>
        <v>0</v>
      </c>
      <c r="AU210" s="167">
        <f>'[4]Relatório Empregados II'!$DV211</f>
        <v>0</v>
      </c>
      <c r="AV210" s="167">
        <f>'[4]Relatório Empregados II'!$DX211</f>
        <v>0</v>
      </c>
      <c r="AW210" s="156">
        <f>'[4]Relatório Empregados II'!$DZ211</f>
        <v>0</v>
      </c>
      <c r="AX210" s="156">
        <f>'[4]Relatório Empregados II'!$EB211</f>
        <v>0</v>
      </c>
      <c r="AY210" s="167">
        <f>'[4]Relatório Empregados II'!$ED211</f>
        <v>0</v>
      </c>
      <c r="AZ210" s="156">
        <f>'[4]Relatório Empregados II'!$EH211</f>
        <v>0</v>
      </c>
      <c r="BA210" s="156">
        <f>'[4]Relatório Empregados II'!$EJ211</f>
        <v>0</v>
      </c>
    </row>
    <row r="211" spans="1:53">
      <c r="A211" s="170">
        <f>IFERROR(('[4]Relatório Empregados II'!$A212:$B212),"")</f>
        <v>0</v>
      </c>
      <c r="B211" s="142">
        <f>'[4]Relatório Empregados II'!$D212:$D212</f>
        <v>0</v>
      </c>
      <c r="C211" s="158">
        <f>'[4]Relatório Empregados II'!$G212:$G212</f>
        <v>0</v>
      </c>
      <c r="D211" s="161">
        <f>'[4]Relatório Empregados II'!$J212</f>
        <v>0</v>
      </c>
      <c r="E211" s="143">
        <f>'[4]Relatório Empregados II'!$L212:L212</f>
        <v>0</v>
      </c>
      <c r="F211" s="144">
        <f>'[4]Relatório Empregados II'!$P212:$P212</f>
        <v>0</v>
      </c>
      <c r="G211" s="173" cm="1">
        <f t="array" ref="G211">'[4]Relatório Empregados II'!$T212:T212</f>
        <v>0</v>
      </c>
      <c r="H211" s="145">
        <f>'[4]Relatório Empregados II'!$W212</f>
        <v>0</v>
      </c>
      <c r="I211" s="146">
        <f>'[4]Relatório Empregados II'!$Y212:$Y212</f>
        <v>0</v>
      </c>
      <c r="J211" s="147">
        <f>'[4]Relatório Empregados II'!$AB212:$AB212</f>
        <v>0</v>
      </c>
      <c r="K211" s="162">
        <f>'[4]Relatório Empregados II'!$AE212:$AE212</f>
        <v>0</v>
      </c>
      <c r="L211" s="163" cm="1">
        <f t="array" ref="L211">'[4]Relatório Empregados II'!$AI212:$AI212</f>
        <v>0</v>
      </c>
      <c r="M211" s="149">
        <f>'[4]Relatório Empregados II'!$AL212:$AL212</f>
        <v>0</v>
      </c>
      <c r="N211" s="150">
        <f>'[4]Relatório Empregados II'!$AP212</f>
        <v>0</v>
      </c>
      <c r="O211" s="163">
        <f>'[4]Relatório Empregados II'!$AR212</f>
        <v>0</v>
      </c>
      <c r="P211" s="151">
        <f>'[4]Relatório Empregados II'!$AT212:$AT212</f>
        <v>0</v>
      </c>
      <c r="Q211" s="152">
        <f>'[4]Relatório Empregados II'!$AX212:$AX212</f>
        <v>0</v>
      </c>
      <c r="R211" s="153">
        <f>'[4]Relatório Empregados II'!$BA212:$BA212</f>
        <v>0</v>
      </c>
      <c r="S211" s="154">
        <f>'[4]Relatório Empregados II'!$BE212:$BE212</f>
        <v>0</v>
      </c>
      <c r="T211" s="154">
        <f>'[4]Relatório Empregados II'!$BH212:$BH212</f>
        <v>0</v>
      </c>
      <c r="U211" s="148">
        <f>'[4]Relatório Empregados II'!$BK212:$BK212</f>
        <v>0</v>
      </c>
      <c r="V211" s="165">
        <f>'[4]Relatório Empregados II'!$BN212</f>
        <v>0</v>
      </c>
      <c r="W211" s="204">
        <f>'[4]Relatório Empregados II'!$BP212</f>
        <v>0</v>
      </c>
      <c r="X211" s="140">
        <f>'[4]Relatório Empregados II'!$BR212:$BR212</f>
        <v>0</v>
      </c>
      <c r="Y211" s="157">
        <f>'[4]Relatório Empregados II'!$BU212</f>
        <v>0</v>
      </c>
      <c r="Z211" s="167">
        <f>'[4]Relatório Empregados II'!$BW212:$BW212</f>
        <v>0</v>
      </c>
      <c r="AA211" s="168">
        <f>'[4]Relatório Empregados II'!$CA212:$CA212</f>
        <v>0</v>
      </c>
      <c r="AB211" s="168">
        <f>'[4]Relatório Empregados II'!$CD212:$CD212</f>
        <v>0</v>
      </c>
      <c r="AC211" s="168">
        <f>'[4]Relatório Empregados II'!$CG212:$CG212</f>
        <v>0</v>
      </c>
      <c r="AD211" s="168">
        <f>'[4]Relatório Empregados II'!$CJ212</f>
        <v>0</v>
      </c>
      <c r="AE211" s="168">
        <f>'[4]Relatório Empregados II'!$CL212</f>
        <v>0</v>
      </c>
      <c r="AF211" s="168">
        <f>'[4]Relatório Empregados II'!$CN212:$CN212</f>
        <v>0</v>
      </c>
      <c r="AG211" s="168">
        <f>'[4]Relatório Empregados II'!$CQ212</f>
        <v>0</v>
      </c>
      <c r="AH211" s="140">
        <f>'[4]Relatório Empregados II'!$CS212:$CS212</f>
        <v>0</v>
      </c>
      <c r="AI211" s="157">
        <f>'[4]Relatório Empregados II'!$CV212:$CV212</f>
        <v>0</v>
      </c>
      <c r="AJ211" s="140">
        <f>'[4]Relatório Empregados II'!$CY212:$CY212</f>
        <v>0</v>
      </c>
      <c r="AK211" s="157">
        <f>'[4]Relatório Empregados II'!$DB212:$DB212</f>
        <v>0</v>
      </c>
      <c r="AL211" s="140">
        <f>'[4]Relatório Empregados II'!$DE212:$DE212</f>
        <v>0</v>
      </c>
      <c r="AM211" s="140">
        <f>'[4]Relatório Empregados II'!$DH212</f>
        <v>0</v>
      </c>
      <c r="AN211" s="157">
        <f>'[4]Relatório Empregados II'!$DJ212</f>
        <v>0</v>
      </c>
      <c r="AO211" s="140">
        <f>'[4]Relatório Empregados II'!$DL212</f>
        <v>0</v>
      </c>
      <c r="AP211" s="140">
        <f>'[4]Relatório Empregados II'!$DM$3:$DM212</f>
        <v>0</v>
      </c>
      <c r="AQ211" s="159"/>
      <c r="AR211" s="159"/>
      <c r="AS211" s="140">
        <f>'[4]Relatório Empregados II'!$DQ212:$DQ212</f>
        <v>0</v>
      </c>
      <c r="AT211" s="169">
        <f>'[4]Relatório Empregados II'!$DT212</f>
        <v>0</v>
      </c>
      <c r="AU211" s="167">
        <f>'[4]Relatório Empregados II'!$DV212</f>
        <v>0</v>
      </c>
      <c r="AV211" s="167">
        <f>'[4]Relatório Empregados II'!$DX212</f>
        <v>0</v>
      </c>
      <c r="AW211" s="156">
        <f>'[4]Relatório Empregados II'!$DZ212</f>
        <v>0</v>
      </c>
      <c r="AX211" s="156">
        <f>'[4]Relatório Empregados II'!$EB212</f>
        <v>0</v>
      </c>
      <c r="AY211" s="167">
        <f>'[4]Relatório Empregados II'!$ED212</f>
        <v>0</v>
      </c>
      <c r="AZ211" s="156">
        <f>'[4]Relatório Empregados II'!$EH212</f>
        <v>0</v>
      </c>
      <c r="BA211" s="156">
        <f>'[4]Relatório Empregados II'!$EJ212</f>
        <v>0</v>
      </c>
    </row>
    <row r="212" spans="1:53">
      <c r="A212" s="170">
        <f>IFERROR(('[4]Relatório Empregados II'!$A213:$B213),"")</f>
        <v>0</v>
      </c>
      <c r="B212" s="142">
        <f>'[4]Relatório Empregados II'!$D213:$D213</f>
        <v>0</v>
      </c>
      <c r="C212" s="158">
        <f>'[4]Relatório Empregados II'!$G213:$G213</f>
        <v>0</v>
      </c>
      <c r="D212" s="161">
        <f>'[4]Relatório Empregados II'!$J213</f>
        <v>0</v>
      </c>
      <c r="E212" s="143">
        <f>'[4]Relatório Empregados II'!$L213:L213</f>
        <v>0</v>
      </c>
      <c r="F212" s="144">
        <f>'[4]Relatório Empregados II'!$P213:$P213</f>
        <v>0</v>
      </c>
      <c r="G212" s="173" cm="1">
        <f t="array" ref="G212">'[4]Relatório Empregados II'!$T213:T213</f>
        <v>0</v>
      </c>
      <c r="H212" s="145">
        <f>'[4]Relatório Empregados II'!$W213</f>
        <v>0</v>
      </c>
      <c r="I212" s="146">
        <f>'[4]Relatório Empregados II'!$Y213:$Y213</f>
        <v>0</v>
      </c>
      <c r="J212" s="147">
        <f>'[4]Relatório Empregados II'!$AB213:$AB213</f>
        <v>0</v>
      </c>
      <c r="K212" s="162">
        <f>'[4]Relatório Empregados II'!$AE213:$AE213</f>
        <v>0</v>
      </c>
      <c r="L212" s="163" cm="1">
        <f t="array" ref="L212">'[4]Relatório Empregados II'!$AI213:$AI213</f>
        <v>0</v>
      </c>
      <c r="M212" s="149">
        <f>'[4]Relatório Empregados II'!$AL213:$AL213</f>
        <v>0</v>
      </c>
      <c r="N212" s="150">
        <f>'[4]Relatório Empregados II'!$AP213</f>
        <v>0</v>
      </c>
      <c r="O212" s="163">
        <f>'[4]Relatório Empregados II'!$AR213</f>
        <v>0</v>
      </c>
      <c r="P212" s="151">
        <f>'[4]Relatório Empregados II'!$AT213:$AT213</f>
        <v>0</v>
      </c>
      <c r="Q212" s="152">
        <f>'[4]Relatório Empregados II'!$AX213:$AX213</f>
        <v>0</v>
      </c>
      <c r="R212" s="153">
        <f>'[4]Relatório Empregados II'!$BA213:$BA213</f>
        <v>0</v>
      </c>
      <c r="S212" s="154">
        <f>'[4]Relatório Empregados II'!$BE213:$BE213</f>
        <v>0</v>
      </c>
      <c r="T212" s="154">
        <f>'[4]Relatório Empregados II'!$BH213:$BH213</f>
        <v>0</v>
      </c>
      <c r="U212" s="148">
        <f>'[4]Relatório Empregados II'!$BK213:$BK213</f>
        <v>0</v>
      </c>
      <c r="V212" s="165">
        <f>'[4]Relatório Empregados II'!$BN213</f>
        <v>0</v>
      </c>
      <c r="W212" s="204">
        <f>'[4]Relatório Empregados II'!$BP213</f>
        <v>0</v>
      </c>
      <c r="X212" s="140">
        <f>'[4]Relatório Empregados II'!$BR213:$BR213</f>
        <v>0</v>
      </c>
      <c r="Y212" s="157">
        <f>'[4]Relatório Empregados II'!$BU213</f>
        <v>0</v>
      </c>
      <c r="Z212" s="167">
        <f>'[4]Relatório Empregados II'!$BW213:$BW213</f>
        <v>0</v>
      </c>
      <c r="AA212" s="168">
        <f>'[4]Relatório Empregados II'!$CA213:$CA213</f>
        <v>0</v>
      </c>
      <c r="AB212" s="168">
        <f>'[4]Relatório Empregados II'!$CD213:$CD213</f>
        <v>0</v>
      </c>
      <c r="AC212" s="168">
        <f>'[4]Relatório Empregados II'!$CG213:$CG213</f>
        <v>0</v>
      </c>
      <c r="AD212" s="168">
        <f>'[4]Relatório Empregados II'!$CJ213</f>
        <v>0</v>
      </c>
      <c r="AE212" s="168">
        <f>'[4]Relatório Empregados II'!$CL213</f>
        <v>0</v>
      </c>
      <c r="AF212" s="168">
        <f>'[4]Relatório Empregados II'!$CN213:$CN213</f>
        <v>0</v>
      </c>
      <c r="AG212" s="168">
        <f>'[4]Relatório Empregados II'!$CQ213</f>
        <v>0</v>
      </c>
      <c r="AH212" s="140">
        <f>'[4]Relatório Empregados II'!$CS213:$CS213</f>
        <v>0</v>
      </c>
      <c r="AI212" s="157">
        <f>'[4]Relatório Empregados II'!$CV213:$CV213</f>
        <v>0</v>
      </c>
      <c r="AJ212" s="140">
        <f>'[4]Relatório Empregados II'!$CY213:$CY213</f>
        <v>0</v>
      </c>
      <c r="AK212" s="157">
        <f>'[4]Relatório Empregados II'!$DB213:$DB213</f>
        <v>0</v>
      </c>
      <c r="AL212" s="140">
        <f>'[4]Relatório Empregados II'!$DE213:$DE213</f>
        <v>0</v>
      </c>
      <c r="AM212" s="140">
        <f>'[4]Relatório Empregados II'!$DH213</f>
        <v>0</v>
      </c>
      <c r="AN212" s="157">
        <f>'[4]Relatório Empregados II'!$DJ213</f>
        <v>0</v>
      </c>
      <c r="AO212" s="140">
        <f>'[4]Relatório Empregados II'!$DL213</f>
        <v>0</v>
      </c>
      <c r="AP212" s="140">
        <f>'[4]Relatório Empregados II'!$DM$3:$DM213</f>
        <v>0</v>
      </c>
      <c r="AQ212" s="159"/>
      <c r="AR212" s="159"/>
      <c r="AS212" s="140">
        <f>'[4]Relatório Empregados II'!$DQ213:$DQ213</f>
        <v>0</v>
      </c>
      <c r="AT212" s="169">
        <f>'[4]Relatório Empregados II'!$DT213</f>
        <v>0</v>
      </c>
      <c r="AU212" s="167">
        <f>'[4]Relatório Empregados II'!$DV213</f>
        <v>0</v>
      </c>
      <c r="AV212" s="167">
        <f>'[4]Relatório Empregados II'!$DX213</f>
        <v>0</v>
      </c>
      <c r="AW212" s="156">
        <f>'[4]Relatório Empregados II'!$DZ213</f>
        <v>0</v>
      </c>
      <c r="AX212" s="156">
        <f>'[4]Relatório Empregados II'!$EB213</f>
        <v>0</v>
      </c>
      <c r="AY212" s="167">
        <f>'[4]Relatório Empregados II'!$ED213</f>
        <v>0</v>
      </c>
      <c r="AZ212" s="156">
        <f>'[4]Relatório Empregados II'!$EH213</f>
        <v>0</v>
      </c>
      <c r="BA212" s="156">
        <f>'[4]Relatório Empregados II'!$EJ213</f>
        <v>0</v>
      </c>
    </row>
    <row r="213" spans="1:53">
      <c r="A213" s="170">
        <f>IFERROR(('[4]Relatório Empregados II'!$A214:$B214),"")</f>
        <v>0</v>
      </c>
      <c r="B213" s="142">
        <f>'[4]Relatório Empregados II'!$D214:$D214</f>
        <v>0</v>
      </c>
      <c r="C213" s="158">
        <f>'[4]Relatório Empregados II'!$G214:$G214</f>
        <v>0</v>
      </c>
      <c r="D213" s="161">
        <f>'[4]Relatório Empregados II'!$J214</f>
        <v>0</v>
      </c>
      <c r="E213" s="143">
        <f>'[4]Relatório Empregados II'!$L214:L214</f>
        <v>0</v>
      </c>
      <c r="F213" s="144">
        <f>'[4]Relatório Empregados II'!$P214:$P214</f>
        <v>0</v>
      </c>
      <c r="G213" s="173" cm="1">
        <f t="array" ref="G213">'[4]Relatório Empregados II'!$T214:T214</f>
        <v>0</v>
      </c>
      <c r="H213" s="145">
        <f>'[4]Relatório Empregados II'!$W214</f>
        <v>0</v>
      </c>
      <c r="I213" s="146">
        <f>'[4]Relatório Empregados II'!$Y214:$Y214</f>
        <v>0</v>
      </c>
      <c r="J213" s="147">
        <f>'[4]Relatório Empregados II'!$AB214:$AB214</f>
        <v>0</v>
      </c>
      <c r="K213" s="162">
        <f>'[4]Relatório Empregados II'!$AE214:$AE214</f>
        <v>0</v>
      </c>
      <c r="L213" s="163" cm="1">
        <f t="array" ref="L213">'[4]Relatório Empregados II'!$AI214:$AI214</f>
        <v>0</v>
      </c>
      <c r="M213" s="149">
        <f>'[4]Relatório Empregados II'!$AL214:$AL214</f>
        <v>0</v>
      </c>
      <c r="N213" s="150">
        <f>'[4]Relatório Empregados II'!$AP214</f>
        <v>0</v>
      </c>
      <c r="O213" s="163">
        <f>'[4]Relatório Empregados II'!$AR214</f>
        <v>0</v>
      </c>
      <c r="P213" s="151">
        <f>'[4]Relatório Empregados II'!$AT214:$AT214</f>
        <v>0</v>
      </c>
      <c r="Q213" s="152">
        <f>'[4]Relatório Empregados II'!$AX214:$AX214</f>
        <v>0</v>
      </c>
      <c r="R213" s="153">
        <f>'[4]Relatório Empregados II'!$BA214:$BA214</f>
        <v>0</v>
      </c>
      <c r="S213" s="154">
        <f>'[4]Relatório Empregados II'!$BE214:$BE214</f>
        <v>0</v>
      </c>
      <c r="T213" s="154">
        <f>'[4]Relatório Empregados II'!$BH214:$BH214</f>
        <v>0</v>
      </c>
      <c r="U213" s="148">
        <f>'[4]Relatório Empregados II'!$BK214:$BK214</f>
        <v>0</v>
      </c>
      <c r="V213" s="165">
        <f>'[4]Relatório Empregados II'!$BN214</f>
        <v>0</v>
      </c>
      <c r="W213" s="204">
        <f>'[4]Relatório Empregados II'!$BP214</f>
        <v>0</v>
      </c>
      <c r="X213" s="140">
        <f>'[4]Relatório Empregados II'!$BR214:$BR214</f>
        <v>0</v>
      </c>
      <c r="Y213" s="157">
        <f>'[4]Relatório Empregados II'!$BU214</f>
        <v>0</v>
      </c>
      <c r="Z213" s="167">
        <f>'[4]Relatório Empregados II'!$BW214:$BW214</f>
        <v>0</v>
      </c>
      <c r="AA213" s="168">
        <f>'[4]Relatório Empregados II'!$CA214:$CA214</f>
        <v>0</v>
      </c>
      <c r="AB213" s="168">
        <f>'[4]Relatório Empregados II'!$CD214:$CD214</f>
        <v>0</v>
      </c>
      <c r="AC213" s="168">
        <f>'[4]Relatório Empregados II'!$CG214:$CG214</f>
        <v>0</v>
      </c>
      <c r="AD213" s="168">
        <f>'[4]Relatório Empregados II'!$CJ214</f>
        <v>0</v>
      </c>
      <c r="AE213" s="168">
        <f>'[4]Relatório Empregados II'!$CL214</f>
        <v>0</v>
      </c>
      <c r="AF213" s="168">
        <f>'[4]Relatório Empregados II'!$CN214:$CN214</f>
        <v>0</v>
      </c>
      <c r="AG213" s="168">
        <f>'[4]Relatório Empregados II'!$CQ214</f>
        <v>0</v>
      </c>
      <c r="AH213" s="140">
        <f>'[4]Relatório Empregados II'!$CS214:$CS214</f>
        <v>0</v>
      </c>
      <c r="AI213" s="157">
        <f>'[4]Relatório Empregados II'!$CV214:$CV214</f>
        <v>0</v>
      </c>
      <c r="AJ213" s="140">
        <f>'[4]Relatório Empregados II'!$CY214:$CY214</f>
        <v>0</v>
      </c>
      <c r="AK213" s="157">
        <f>'[4]Relatório Empregados II'!$DB214:$DB214</f>
        <v>0</v>
      </c>
      <c r="AL213" s="140">
        <f>'[4]Relatório Empregados II'!$DE214:$DE214</f>
        <v>0</v>
      </c>
      <c r="AM213" s="140">
        <f>'[4]Relatório Empregados II'!$DH214</f>
        <v>0</v>
      </c>
      <c r="AN213" s="157">
        <f>'[4]Relatório Empregados II'!$DJ214</f>
        <v>0</v>
      </c>
      <c r="AO213" s="140">
        <f>'[4]Relatório Empregados II'!$DL214</f>
        <v>0</v>
      </c>
      <c r="AP213" s="140">
        <f>'[4]Relatório Empregados II'!$DM$3:$DM214</f>
        <v>0</v>
      </c>
      <c r="AQ213" s="159"/>
      <c r="AR213" s="159"/>
      <c r="AS213" s="140">
        <f>'[4]Relatório Empregados II'!$DQ214:$DQ214</f>
        <v>0</v>
      </c>
      <c r="AT213" s="169">
        <f>'[4]Relatório Empregados II'!$DT214</f>
        <v>0</v>
      </c>
      <c r="AU213" s="167">
        <f>'[4]Relatório Empregados II'!$DV214</f>
        <v>0</v>
      </c>
      <c r="AV213" s="167">
        <f>'[4]Relatório Empregados II'!$DX214</f>
        <v>0</v>
      </c>
      <c r="AW213" s="156">
        <f>'[4]Relatório Empregados II'!$DZ214</f>
        <v>0</v>
      </c>
      <c r="AX213" s="156">
        <f>'[4]Relatório Empregados II'!$EB214</f>
        <v>0</v>
      </c>
      <c r="AY213" s="167">
        <f>'[4]Relatório Empregados II'!$ED214</f>
        <v>0</v>
      </c>
      <c r="AZ213" s="156">
        <f>'[4]Relatório Empregados II'!$EH214</f>
        <v>0</v>
      </c>
      <c r="BA213" s="156">
        <f>'[4]Relatório Empregados II'!$EJ214</f>
        <v>0</v>
      </c>
    </row>
    <row r="214" spans="1:53">
      <c r="A214" s="170">
        <f>IFERROR(('[4]Relatório Empregados II'!$A215:$B215),"")</f>
        <v>0</v>
      </c>
      <c r="B214" s="142">
        <f>'[4]Relatório Empregados II'!$D215:$D215</f>
        <v>0</v>
      </c>
      <c r="C214" s="158">
        <f>'[4]Relatório Empregados II'!$G215:$G215</f>
        <v>0</v>
      </c>
      <c r="D214" s="161">
        <f>'[4]Relatório Empregados II'!$J215</f>
        <v>0</v>
      </c>
      <c r="E214" s="143">
        <f>'[4]Relatório Empregados II'!$L215:L215</f>
        <v>0</v>
      </c>
      <c r="F214" s="144">
        <f>'[4]Relatório Empregados II'!$P215:$P215</f>
        <v>0</v>
      </c>
      <c r="G214" s="173" cm="1">
        <f t="array" ref="G214">'[4]Relatório Empregados II'!$T215:T215</f>
        <v>0</v>
      </c>
      <c r="H214" s="145">
        <f>'[4]Relatório Empregados II'!$W215</f>
        <v>0</v>
      </c>
      <c r="I214" s="146">
        <f>'[4]Relatório Empregados II'!$Y215:$Y215</f>
        <v>0</v>
      </c>
      <c r="J214" s="147">
        <f>'[4]Relatório Empregados II'!$AB215:$AB215</f>
        <v>0</v>
      </c>
      <c r="K214" s="162">
        <f>'[4]Relatório Empregados II'!$AE215:$AE215</f>
        <v>0</v>
      </c>
      <c r="L214" s="163" cm="1">
        <f t="array" ref="L214">'[4]Relatório Empregados II'!$AI215:$AI215</f>
        <v>0</v>
      </c>
      <c r="M214" s="149">
        <f>'[4]Relatório Empregados II'!$AL215:$AL215</f>
        <v>0</v>
      </c>
      <c r="N214" s="150">
        <f>'[4]Relatório Empregados II'!$AP215</f>
        <v>0</v>
      </c>
      <c r="O214" s="163">
        <f>'[4]Relatório Empregados II'!$AR215</f>
        <v>0</v>
      </c>
      <c r="P214" s="151">
        <f>'[4]Relatório Empregados II'!$AT215:$AT215</f>
        <v>0</v>
      </c>
      <c r="Q214" s="152">
        <f>'[4]Relatório Empregados II'!$AX215:$AX215</f>
        <v>0</v>
      </c>
      <c r="R214" s="153">
        <f>'[4]Relatório Empregados II'!$BA215:$BA215</f>
        <v>0</v>
      </c>
      <c r="S214" s="154">
        <f>'[4]Relatório Empregados II'!$BE215:$BE215</f>
        <v>0</v>
      </c>
      <c r="T214" s="154">
        <f>'[4]Relatório Empregados II'!$BH215:$BH215</f>
        <v>0</v>
      </c>
      <c r="U214" s="148">
        <f>'[4]Relatório Empregados II'!$BK215:$BK215</f>
        <v>0</v>
      </c>
      <c r="V214" s="165">
        <f>'[4]Relatório Empregados II'!$BN215</f>
        <v>0</v>
      </c>
      <c r="W214" s="204">
        <f>'[4]Relatório Empregados II'!$BP215</f>
        <v>0</v>
      </c>
      <c r="X214" s="140">
        <f>'[4]Relatório Empregados II'!$BR215:$BR215</f>
        <v>0</v>
      </c>
      <c r="Y214" s="157">
        <f>'[4]Relatório Empregados II'!$BU215</f>
        <v>0</v>
      </c>
      <c r="Z214" s="167">
        <f>'[4]Relatório Empregados II'!$BW215:$BW215</f>
        <v>0</v>
      </c>
      <c r="AA214" s="168">
        <f>'[4]Relatório Empregados II'!$CA215:$CA215</f>
        <v>0</v>
      </c>
      <c r="AB214" s="168">
        <f>'[4]Relatório Empregados II'!$CD215:$CD215</f>
        <v>0</v>
      </c>
      <c r="AC214" s="168">
        <f>'[4]Relatório Empregados II'!$CG215:$CG215</f>
        <v>0</v>
      </c>
      <c r="AD214" s="168">
        <f>'[4]Relatório Empregados II'!$CJ215</f>
        <v>0</v>
      </c>
      <c r="AE214" s="168">
        <f>'[4]Relatório Empregados II'!$CL215</f>
        <v>0</v>
      </c>
      <c r="AF214" s="168">
        <f>'[4]Relatório Empregados II'!$CN215:$CN215</f>
        <v>0</v>
      </c>
      <c r="AG214" s="168">
        <f>'[4]Relatório Empregados II'!$CQ215</f>
        <v>0</v>
      </c>
      <c r="AH214" s="140">
        <f>'[4]Relatório Empregados II'!$CS215:$CS215</f>
        <v>0</v>
      </c>
      <c r="AI214" s="157">
        <f>'[4]Relatório Empregados II'!$CV215:$CV215</f>
        <v>0</v>
      </c>
      <c r="AJ214" s="140">
        <f>'[4]Relatório Empregados II'!$CY215:$CY215</f>
        <v>0</v>
      </c>
      <c r="AK214" s="157">
        <f>'[4]Relatório Empregados II'!$DB215:$DB215</f>
        <v>0</v>
      </c>
      <c r="AL214" s="140">
        <f>'[4]Relatório Empregados II'!$DE215:$DE215</f>
        <v>0</v>
      </c>
      <c r="AM214" s="140">
        <f>'[4]Relatório Empregados II'!$DH215</f>
        <v>0</v>
      </c>
      <c r="AN214" s="157">
        <f>'[4]Relatório Empregados II'!$DJ215</f>
        <v>0</v>
      </c>
      <c r="AO214" s="140">
        <f>'[4]Relatório Empregados II'!$DL215</f>
        <v>0</v>
      </c>
      <c r="AP214" s="140">
        <f>'[4]Relatório Empregados II'!$DM$3:$DM215</f>
        <v>0</v>
      </c>
      <c r="AQ214" s="159"/>
      <c r="AR214" s="159"/>
      <c r="AS214" s="140">
        <f>'[4]Relatório Empregados II'!$DQ215:$DQ215</f>
        <v>0</v>
      </c>
      <c r="AT214" s="169">
        <f>'[4]Relatório Empregados II'!$DT215</f>
        <v>0</v>
      </c>
      <c r="AU214" s="167">
        <f>'[4]Relatório Empregados II'!$DV215</f>
        <v>0</v>
      </c>
      <c r="AV214" s="167">
        <f>'[4]Relatório Empregados II'!$DX215</f>
        <v>0</v>
      </c>
      <c r="AW214" s="156">
        <f>'[4]Relatório Empregados II'!$DZ215</f>
        <v>0</v>
      </c>
      <c r="AX214" s="156">
        <f>'[4]Relatório Empregados II'!$EB215</f>
        <v>0</v>
      </c>
      <c r="AY214" s="167">
        <f>'[4]Relatório Empregados II'!$ED215</f>
        <v>0</v>
      </c>
      <c r="AZ214" s="156">
        <f>'[4]Relatório Empregados II'!$EH215</f>
        <v>0</v>
      </c>
      <c r="BA214" s="156">
        <f>'[4]Relatório Empregados II'!$EJ215</f>
        <v>0</v>
      </c>
    </row>
    <row r="215" spans="1:53">
      <c r="A215" s="170">
        <f>IFERROR(('[4]Relatório Empregados II'!$A216:$B216),"")</f>
        <v>0</v>
      </c>
      <c r="B215" s="142">
        <f>'[4]Relatório Empregados II'!$D216:$D216</f>
        <v>0</v>
      </c>
      <c r="C215" s="158">
        <f>'[4]Relatório Empregados II'!$G216:$G216</f>
        <v>0</v>
      </c>
      <c r="D215" s="161">
        <f>'[4]Relatório Empregados II'!$J216</f>
        <v>0</v>
      </c>
      <c r="E215" s="143">
        <f>'[4]Relatório Empregados II'!$L216:L216</f>
        <v>0</v>
      </c>
      <c r="F215" s="144">
        <f>'[4]Relatório Empregados II'!$P216:$P216</f>
        <v>0</v>
      </c>
      <c r="G215" s="173" cm="1">
        <f t="array" ref="G215">'[4]Relatório Empregados II'!$T216:T216</f>
        <v>0</v>
      </c>
      <c r="H215" s="145">
        <f>'[4]Relatório Empregados II'!$W216</f>
        <v>0</v>
      </c>
      <c r="I215" s="146">
        <f>'[4]Relatório Empregados II'!$Y216:$Y216</f>
        <v>0</v>
      </c>
      <c r="J215" s="147">
        <f>'[4]Relatório Empregados II'!$AB216:$AB216</f>
        <v>0</v>
      </c>
      <c r="K215" s="162">
        <f>'[4]Relatório Empregados II'!$AE216:$AE216</f>
        <v>0</v>
      </c>
      <c r="L215" s="163" cm="1">
        <f t="array" ref="L215">'[4]Relatório Empregados II'!$AI216:$AI216</f>
        <v>0</v>
      </c>
      <c r="M215" s="149">
        <f>'[4]Relatório Empregados II'!$AL216:$AL216</f>
        <v>0</v>
      </c>
      <c r="N215" s="150">
        <f>'[4]Relatório Empregados II'!$AP216</f>
        <v>0</v>
      </c>
      <c r="O215" s="163">
        <f>'[4]Relatório Empregados II'!$AR216</f>
        <v>0</v>
      </c>
      <c r="P215" s="151">
        <f>'[4]Relatório Empregados II'!$AT216:$AT216</f>
        <v>0</v>
      </c>
      <c r="Q215" s="152">
        <f>'[4]Relatório Empregados II'!$AX216:$AX216</f>
        <v>0</v>
      </c>
      <c r="R215" s="153">
        <f>'[4]Relatório Empregados II'!$BA216:$BA216</f>
        <v>0</v>
      </c>
      <c r="S215" s="154">
        <f>'[4]Relatório Empregados II'!$BE216:$BE216</f>
        <v>0</v>
      </c>
      <c r="T215" s="154">
        <f>'[4]Relatório Empregados II'!$BH216:$BH216</f>
        <v>0</v>
      </c>
      <c r="U215" s="148">
        <f>'[4]Relatório Empregados II'!$BK216:$BK216</f>
        <v>0</v>
      </c>
      <c r="V215" s="165">
        <f>'[4]Relatório Empregados II'!$BN216</f>
        <v>0</v>
      </c>
      <c r="W215" s="204">
        <f>'[4]Relatório Empregados II'!$BP216</f>
        <v>0</v>
      </c>
      <c r="X215" s="140">
        <f>'[4]Relatório Empregados II'!$BR216:$BR216</f>
        <v>0</v>
      </c>
      <c r="Y215" s="157">
        <f>'[4]Relatório Empregados II'!$BU216</f>
        <v>0</v>
      </c>
      <c r="Z215" s="167">
        <f>'[4]Relatório Empregados II'!$BW216:$BW216</f>
        <v>0</v>
      </c>
      <c r="AA215" s="168">
        <f>'[4]Relatório Empregados II'!$CA216:$CA216</f>
        <v>0</v>
      </c>
      <c r="AB215" s="168">
        <f>'[4]Relatório Empregados II'!$CD216:$CD216</f>
        <v>0</v>
      </c>
      <c r="AC215" s="168">
        <f>'[4]Relatório Empregados II'!$CG216:$CG216</f>
        <v>0</v>
      </c>
      <c r="AD215" s="168">
        <f>'[4]Relatório Empregados II'!$CJ216</f>
        <v>0</v>
      </c>
      <c r="AE215" s="168">
        <f>'[4]Relatório Empregados II'!$CL216</f>
        <v>0</v>
      </c>
      <c r="AF215" s="168">
        <f>'[4]Relatório Empregados II'!$CN216:$CN216</f>
        <v>0</v>
      </c>
      <c r="AG215" s="168">
        <f>'[4]Relatório Empregados II'!$CQ216</f>
        <v>0</v>
      </c>
      <c r="AH215" s="140">
        <f>'[4]Relatório Empregados II'!$CS216:$CS216</f>
        <v>0</v>
      </c>
      <c r="AI215" s="157">
        <f>'[4]Relatório Empregados II'!$CV216:$CV216</f>
        <v>0</v>
      </c>
      <c r="AJ215" s="140">
        <f>'[4]Relatório Empregados II'!$CY216:$CY216</f>
        <v>0</v>
      </c>
      <c r="AK215" s="157">
        <f>'[4]Relatório Empregados II'!$DB216:$DB216</f>
        <v>0</v>
      </c>
      <c r="AL215" s="140">
        <f>'[4]Relatório Empregados II'!$DE216:$DE216</f>
        <v>0</v>
      </c>
      <c r="AM215" s="140">
        <f>'[4]Relatório Empregados II'!$DH216</f>
        <v>0</v>
      </c>
      <c r="AN215" s="157">
        <f>'[4]Relatório Empregados II'!$DJ216</f>
        <v>0</v>
      </c>
      <c r="AO215" s="140">
        <f>'[4]Relatório Empregados II'!$DL216</f>
        <v>0</v>
      </c>
      <c r="AP215" s="140">
        <f>'[4]Relatório Empregados II'!$DM$3:$DM216</f>
        <v>0</v>
      </c>
      <c r="AQ215" s="159"/>
      <c r="AR215" s="159"/>
      <c r="AS215" s="140">
        <f>'[4]Relatório Empregados II'!$DQ216:$DQ216</f>
        <v>0</v>
      </c>
      <c r="AT215" s="169">
        <f>'[4]Relatório Empregados II'!$DT216</f>
        <v>0</v>
      </c>
      <c r="AU215" s="167">
        <f>'[4]Relatório Empregados II'!$DV216</f>
        <v>0</v>
      </c>
      <c r="AV215" s="167">
        <f>'[4]Relatório Empregados II'!$DX216</f>
        <v>0</v>
      </c>
      <c r="AW215" s="156">
        <f>'[4]Relatório Empregados II'!$DZ216</f>
        <v>0</v>
      </c>
      <c r="AX215" s="156">
        <f>'[4]Relatório Empregados II'!$EB216</f>
        <v>0</v>
      </c>
      <c r="AY215" s="167">
        <f>'[4]Relatório Empregados II'!$ED216</f>
        <v>0</v>
      </c>
      <c r="AZ215" s="156">
        <f>'[4]Relatório Empregados II'!$EH216</f>
        <v>0</v>
      </c>
      <c r="BA215" s="156">
        <f>'[4]Relatório Empregados II'!$EJ216</f>
        <v>0</v>
      </c>
    </row>
    <row r="216" spans="1:53">
      <c r="A216" s="170">
        <f>IFERROR(('[4]Relatório Empregados II'!$A217:$B217),"")</f>
        <v>0</v>
      </c>
      <c r="B216" s="142">
        <f>'[4]Relatório Empregados II'!$D217:$D217</f>
        <v>0</v>
      </c>
      <c r="C216" s="158">
        <f>'[4]Relatório Empregados II'!$G217:$G217</f>
        <v>0</v>
      </c>
      <c r="D216" s="161">
        <f>'[4]Relatório Empregados II'!$J217</f>
        <v>0</v>
      </c>
      <c r="E216" s="143">
        <f>'[4]Relatório Empregados II'!$L217:L217</f>
        <v>0</v>
      </c>
      <c r="F216" s="144">
        <f>'[4]Relatório Empregados II'!$P217:$P217</f>
        <v>0</v>
      </c>
      <c r="G216" s="173" cm="1">
        <f t="array" ref="G216">'[4]Relatório Empregados II'!$T217:T217</f>
        <v>0</v>
      </c>
      <c r="H216" s="145">
        <f>'[4]Relatório Empregados II'!$W217</f>
        <v>0</v>
      </c>
      <c r="I216" s="146">
        <f>'[4]Relatório Empregados II'!$Y217:$Y217</f>
        <v>0</v>
      </c>
      <c r="J216" s="147">
        <f>'[4]Relatório Empregados II'!$AB217:$AB217</f>
        <v>0</v>
      </c>
      <c r="K216" s="162">
        <f>'[4]Relatório Empregados II'!$AE217:$AE217</f>
        <v>0</v>
      </c>
      <c r="L216" s="163" cm="1">
        <f t="array" ref="L216">'[4]Relatório Empregados II'!$AI217:$AI217</f>
        <v>0</v>
      </c>
      <c r="M216" s="149">
        <f>'[4]Relatório Empregados II'!$AL217:$AL217</f>
        <v>0</v>
      </c>
      <c r="N216" s="150">
        <f>'[4]Relatório Empregados II'!$AP217</f>
        <v>0</v>
      </c>
      <c r="O216" s="163">
        <f>'[4]Relatório Empregados II'!$AR217</f>
        <v>0</v>
      </c>
      <c r="P216" s="151">
        <f>'[4]Relatório Empregados II'!$AT217:$AT217</f>
        <v>0</v>
      </c>
      <c r="Q216" s="152">
        <f>'[4]Relatório Empregados II'!$AX217:$AX217</f>
        <v>0</v>
      </c>
      <c r="R216" s="153">
        <f>'[4]Relatório Empregados II'!$BA217:$BA217</f>
        <v>0</v>
      </c>
      <c r="S216" s="154">
        <f>'[4]Relatório Empregados II'!$BE217:$BE217</f>
        <v>0</v>
      </c>
      <c r="T216" s="154">
        <f>'[4]Relatório Empregados II'!$BH217:$BH217</f>
        <v>0</v>
      </c>
      <c r="U216" s="148">
        <f>'[4]Relatório Empregados II'!$BK217:$BK217</f>
        <v>0</v>
      </c>
      <c r="V216" s="165">
        <f>'[4]Relatório Empregados II'!$BN217</f>
        <v>0</v>
      </c>
      <c r="W216" s="204">
        <f>'[4]Relatório Empregados II'!$BP217</f>
        <v>0</v>
      </c>
      <c r="X216" s="140">
        <f>'[4]Relatório Empregados II'!$BR217:$BR217</f>
        <v>0</v>
      </c>
      <c r="Y216" s="157">
        <f>'[4]Relatório Empregados II'!$BU217</f>
        <v>0</v>
      </c>
      <c r="Z216" s="167">
        <f>'[4]Relatório Empregados II'!$BW217:$BW217</f>
        <v>0</v>
      </c>
      <c r="AA216" s="168">
        <f>'[4]Relatório Empregados II'!$CA217:$CA217</f>
        <v>0</v>
      </c>
      <c r="AB216" s="168">
        <f>'[4]Relatório Empregados II'!$CD217:$CD217</f>
        <v>0</v>
      </c>
      <c r="AC216" s="168">
        <f>'[4]Relatório Empregados II'!$CG217:$CG217</f>
        <v>0</v>
      </c>
      <c r="AD216" s="168">
        <f>'[4]Relatório Empregados II'!$CJ217</f>
        <v>0</v>
      </c>
      <c r="AE216" s="168">
        <f>'[4]Relatório Empregados II'!$CL217</f>
        <v>0</v>
      </c>
      <c r="AF216" s="168">
        <f>'[4]Relatório Empregados II'!$CN217:$CN217</f>
        <v>0</v>
      </c>
      <c r="AG216" s="168">
        <f>'[4]Relatório Empregados II'!$CQ217</f>
        <v>0</v>
      </c>
      <c r="AH216" s="140">
        <f>'[4]Relatório Empregados II'!$CS217:$CS217</f>
        <v>0</v>
      </c>
      <c r="AI216" s="157">
        <f>'[4]Relatório Empregados II'!$CV217:$CV217</f>
        <v>0</v>
      </c>
      <c r="AJ216" s="140">
        <f>'[4]Relatório Empregados II'!$CY217:$CY217</f>
        <v>0</v>
      </c>
      <c r="AK216" s="157">
        <f>'[4]Relatório Empregados II'!$DB217:$DB217</f>
        <v>0</v>
      </c>
      <c r="AL216" s="140">
        <f>'[4]Relatório Empregados II'!$DE217:$DE217</f>
        <v>0</v>
      </c>
      <c r="AM216" s="140">
        <f>'[4]Relatório Empregados II'!$DH217</f>
        <v>0</v>
      </c>
      <c r="AN216" s="157">
        <f>'[4]Relatório Empregados II'!$DJ217</f>
        <v>0</v>
      </c>
      <c r="AO216" s="140">
        <f>'[4]Relatório Empregados II'!$DL217</f>
        <v>0</v>
      </c>
      <c r="AP216" s="140">
        <f>'[4]Relatório Empregados II'!$DM$3:$DM217</f>
        <v>0</v>
      </c>
      <c r="AQ216" s="159"/>
      <c r="AR216" s="159"/>
      <c r="AS216" s="140">
        <f>'[4]Relatório Empregados II'!$DQ217:$DQ217</f>
        <v>0</v>
      </c>
      <c r="AT216" s="169">
        <f>'[4]Relatório Empregados II'!$DT217</f>
        <v>0</v>
      </c>
      <c r="AU216" s="167">
        <f>'[4]Relatório Empregados II'!$DV217</f>
        <v>0</v>
      </c>
      <c r="AV216" s="167">
        <f>'[4]Relatório Empregados II'!$DX217</f>
        <v>0</v>
      </c>
      <c r="AW216" s="156">
        <f>'[4]Relatório Empregados II'!$DZ217</f>
        <v>0</v>
      </c>
      <c r="AX216" s="156">
        <f>'[4]Relatório Empregados II'!$EB217</f>
        <v>0</v>
      </c>
      <c r="AY216" s="167">
        <f>'[4]Relatório Empregados II'!$ED217</f>
        <v>0</v>
      </c>
      <c r="AZ216" s="156">
        <f>'[4]Relatório Empregados II'!$EH217</f>
        <v>0</v>
      </c>
      <c r="BA216" s="156">
        <f>'[4]Relatório Empregados II'!$EJ217</f>
        <v>0</v>
      </c>
    </row>
    <row r="217" spans="1:53">
      <c r="A217" s="170">
        <f>IFERROR(('[4]Relatório Empregados II'!$A218:$B218),"")</f>
        <v>0</v>
      </c>
      <c r="B217" s="142">
        <f>'[4]Relatório Empregados II'!$D218:$D218</f>
        <v>0</v>
      </c>
      <c r="C217" s="158">
        <f>'[4]Relatório Empregados II'!$G218:$G218</f>
        <v>0</v>
      </c>
      <c r="D217" s="161">
        <f>'[4]Relatório Empregados II'!$J218</f>
        <v>0</v>
      </c>
      <c r="E217" s="143">
        <f>'[4]Relatório Empregados II'!$L218:L218</f>
        <v>0</v>
      </c>
      <c r="F217" s="144">
        <f>'[4]Relatório Empregados II'!$P218:$P218</f>
        <v>0</v>
      </c>
      <c r="G217" s="173" cm="1">
        <f t="array" ref="G217">'[4]Relatório Empregados II'!$T218:T218</f>
        <v>0</v>
      </c>
      <c r="H217" s="145">
        <f>'[4]Relatório Empregados II'!$W218</f>
        <v>0</v>
      </c>
      <c r="I217" s="146">
        <f>'[4]Relatório Empregados II'!$Y218:$Y218</f>
        <v>0</v>
      </c>
      <c r="J217" s="147">
        <f>'[4]Relatório Empregados II'!$AB218:$AB218</f>
        <v>0</v>
      </c>
      <c r="K217" s="162">
        <f>'[4]Relatório Empregados II'!$AE218:$AE218</f>
        <v>0</v>
      </c>
      <c r="L217" s="163" cm="1">
        <f t="array" ref="L217">'[4]Relatório Empregados II'!$AI218:$AI218</f>
        <v>0</v>
      </c>
      <c r="M217" s="149">
        <f>'[4]Relatório Empregados II'!$AL218:$AL218</f>
        <v>0</v>
      </c>
      <c r="N217" s="150">
        <f>'[4]Relatório Empregados II'!$AP218</f>
        <v>0</v>
      </c>
      <c r="O217" s="163">
        <f>'[4]Relatório Empregados II'!$AR218</f>
        <v>0</v>
      </c>
      <c r="P217" s="151">
        <f>'[4]Relatório Empregados II'!$AT218:$AT218</f>
        <v>0</v>
      </c>
      <c r="Q217" s="152">
        <f>'[4]Relatório Empregados II'!$AX218:$AX218</f>
        <v>0</v>
      </c>
      <c r="R217" s="153">
        <f>'[4]Relatório Empregados II'!$BA218:$BA218</f>
        <v>0</v>
      </c>
      <c r="S217" s="154">
        <f>'[4]Relatório Empregados II'!$BE218:$BE218</f>
        <v>0</v>
      </c>
      <c r="T217" s="154">
        <f>'[4]Relatório Empregados II'!$BH218:$BH218</f>
        <v>0</v>
      </c>
      <c r="U217" s="148">
        <f>'[4]Relatório Empregados II'!$BK218:$BK218</f>
        <v>0</v>
      </c>
      <c r="V217" s="165">
        <f>'[4]Relatório Empregados II'!$BN218</f>
        <v>0</v>
      </c>
      <c r="W217" s="204">
        <f>'[4]Relatório Empregados II'!$BP218</f>
        <v>0</v>
      </c>
      <c r="X217" s="140">
        <f>'[4]Relatório Empregados II'!$BR218:$BR218</f>
        <v>0</v>
      </c>
      <c r="Y217" s="157">
        <f>'[4]Relatório Empregados II'!$BU218</f>
        <v>0</v>
      </c>
      <c r="Z217" s="167">
        <f>'[4]Relatório Empregados II'!$BW218:$BW218</f>
        <v>0</v>
      </c>
      <c r="AA217" s="168">
        <f>'[4]Relatório Empregados II'!$CA218:$CA218</f>
        <v>0</v>
      </c>
      <c r="AB217" s="168">
        <f>'[4]Relatório Empregados II'!$CD218:$CD218</f>
        <v>0</v>
      </c>
      <c r="AC217" s="168">
        <f>'[4]Relatório Empregados II'!$CG218:$CG218</f>
        <v>0</v>
      </c>
      <c r="AD217" s="168">
        <f>'[4]Relatório Empregados II'!$CJ218</f>
        <v>0</v>
      </c>
      <c r="AE217" s="168">
        <f>'[4]Relatório Empregados II'!$CL218</f>
        <v>0</v>
      </c>
      <c r="AF217" s="168">
        <f>'[4]Relatório Empregados II'!$CN218:$CN218</f>
        <v>0</v>
      </c>
      <c r="AG217" s="168">
        <f>'[4]Relatório Empregados II'!$CQ218</f>
        <v>0</v>
      </c>
      <c r="AH217" s="140">
        <f>'[4]Relatório Empregados II'!$CS218:$CS218</f>
        <v>0</v>
      </c>
      <c r="AI217" s="157">
        <f>'[4]Relatório Empregados II'!$CV218:$CV218</f>
        <v>0</v>
      </c>
      <c r="AJ217" s="140">
        <f>'[4]Relatório Empregados II'!$CY218:$CY218</f>
        <v>0</v>
      </c>
      <c r="AK217" s="157">
        <f>'[4]Relatório Empregados II'!$DB218:$DB218</f>
        <v>0</v>
      </c>
      <c r="AL217" s="140">
        <f>'[4]Relatório Empregados II'!$DE218:$DE218</f>
        <v>0</v>
      </c>
      <c r="AM217" s="140">
        <f>'[4]Relatório Empregados II'!$DH218</f>
        <v>0</v>
      </c>
      <c r="AN217" s="157">
        <f>'[4]Relatório Empregados II'!$DJ218</f>
        <v>0</v>
      </c>
      <c r="AO217" s="140">
        <f>'[4]Relatório Empregados II'!$DL218</f>
        <v>0</v>
      </c>
      <c r="AP217" s="140">
        <f>'[4]Relatório Empregados II'!$DM$3:$DM218</f>
        <v>0</v>
      </c>
      <c r="AQ217" s="159"/>
      <c r="AR217" s="159"/>
      <c r="AS217" s="140">
        <f>'[4]Relatório Empregados II'!$DQ218:$DQ218</f>
        <v>0</v>
      </c>
      <c r="AT217" s="169">
        <f>'[4]Relatório Empregados II'!$DT218</f>
        <v>0</v>
      </c>
      <c r="AU217" s="167">
        <f>'[4]Relatório Empregados II'!$DV218</f>
        <v>0</v>
      </c>
      <c r="AV217" s="167">
        <f>'[4]Relatório Empregados II'!$DX218</f>
        <v>0</v>
      </c>
      <c r="AW217" s="156">
        <f>'[4]Relatório Empregados II'!$DZ218</f>
        <v>0</v>
      </c>
      <c r="AX217" s="156">
        <f>'[4]Relatório Empregados II'!$EB218</f>
        <v>0</v>
      </c>
      <c r="AY217" s="167">
        <f>'[4]Relatório Empregados II'!$ED218</f>
        <v>0</v>
      </c>
      <c r="AZ217" s="156">
        <f>'[4]Relatório Empregados II'!$EH218</f>
        <v>0</v>
      </c>
      <c r="BA217" s="156">
        <f>'[4]Relatório Empregados II'!$EJ218</f>
        <v>0</v>
      </c>
    </row>
    <row r="218" spans="1:53">
      <c r="A218" s="170">
        <f>IFERROR(('[4]Relatório Empregados II'!$A219:$B219),"")</f>
        <v>0</v>
      </c>
      <c r="B218" s="142">
        <f>'[4]Relatório Empregados II'!$D219:$D219</f>
        <v>0</v>
      </c>
      <c r="C218" s="158">
        <f>'[4]Relatório Empregados II'!$G219:$G219</f>
        <v>0</v>
      </c>
      <c r="D218" s="161">
        <f>'[4]Relatório Empregados II'!$J219</f>
        <v>0</v>
      </c>
      <c r="E218" s="143">
        <f>'[4]Relatório Empregados II'!$L219:L219</f>
        <v>0</v>
      </c>
      <c r="F218" s="144">
        <f>'[4]Relatório Empregados II'!$P219:$P219</f>
        <v>0</v>
      </c>
      <c r="G218" s="173" cm="1">
        <f t="array" ref="G218">'[4]Relatório Empregados II'!$T219:T219</f>
        <v>0</v>
      </c>
      <c r="H218" s="145">
        <f>'[4]Relatório Empregados II'!$W219</f>
        <v>0</v>
      </c>
      <c r="I218" s="146">
        <f>'[4]Relatório Empregados II'!$Y219:$Y219</f>
        <v>0</v>
      </c>
      <c r="J218" s="147">
        <f>'[4]Relatório Empregados II'!$AB219:$AB219</f>
        <v>0</v>
      </c>
      <c r="K218" s="162">
        <f>'[4]Relatório Empregados II'!$AE219:$AE219</f>
        <v>0</v>
      </c>
      <c r="L218" s="163" cm="1">
        <f t="array" ref="L218">'[4]Relatório Empregados II'!$AI219:$AI219</f>
        <v>0</v>
      </c>
      <c r="M218" s="149">
        <f>'[4]Relatório Empregados II'!$AL219:$AL219</f>
        <v>0</v>
      </c>
      <c r="N218" s="150">
        <f>'[4]Relatório Empregados II'!$AP219</f>
        <v>0</v>
      </c>
      <c r="O218" s="163">
        <f>'[4]Relatório Empregados II'!$AR219</f>
        <v>0</v>
      </c>
      <c r="P218" s="151">
        <f>'[4]Relatório Empregados II'!$AT219:$AT219</f>
        <v>0</v>
      </c>
      <c r="Q218" s="152">
        <f>'[4]Relatório Empregados II'!$AX219:$AX219</f>
        <v>0</v>
      </c>
      <c r="R218" s="153">
        <f>'[4]Relatório Empregados II'!$BA219:$BA219</f>
        <v>0</v>
      </c>
      <c r="S218" s="154">
        <f>'[4]Relatório Empregados II'!$BE219:$BE219</f>
        <v>0</v>
      </c>
      <c r="T218" s="154">
        <f>'[4]Relatório Empregados II'!$BH219:$BH219</f>
        <v>0</v>
      </c>
      <c r="U218" s="148">
        <f>'[4]Relatório Empregados II'!$BK219:$BK219</f>
        <v>0</v>
      </c>
      <c r="V218" s="165">
        <f>'[4]Relatório Empregados II'!$BN219</f>
        <v>0</v>
      </c>
      <c r="W218" s="204">
        <f>'[4]Relatório Empregados II'!$BP219</f>
        <v>0</v>
      </c>
      <c r="X218" s="140">
        <f>'[4]Relatório Empregados II'!$BR219:$BR219</f>
        <v>0</v>
      </c>
      <c r="Y218" s="157">
        <f>'[4]Relatório Empregados II'!$BU219</f>
        <v>0</v>
      </c>
      <c r="Z218" s="167">
        <f>'[4]Relatório Empregados II'!$BW219:$BW219</f>
        <v>0</v>
      </c>
      <c r="AA218" s="168">
        <f>'[4]Relatório Empregados II'!$CA219:$CA219</f>
        <v>0</v>
      </c>
      <c r="AB218" s="168">
        <f>'[4]Relatório Empregados II'!$CD219:$CD219</f>
        <v>0</v>
      </c>
      <c r="AC218" s="168">
        <f>'[4]Relatório Empregados II'!$CG219:$CG219</f>
        <v>0</v>
      </c>
      <c r="AD218" s="168">
        <f>'[4]Relatório Empregados II'!$CJ219</f>
        <v>0</v>
      </c>
      <c r="AE218" s="168">
        <f>'[4]Relatório Empregados II'!$CL219</f>
        <v>0</v>
      </c>
      <c r="AF218" s="168">
        <f>'[4]Relatório Empregados II'!$CN219:$CN219</f>
        <v>0</v>
      </c>
      <c r="AG218" s="168">
        <f>'[4]Relatório Empregados II'!$CQ219</f>
        <v>0</v>
      </c>
      <c r="AH218" s="140">
        <f>'[4]Relatório Empregados II'!$CS219:$CS219</f>
        <v>0</v>
      </c>
      <c r="AI218" s="157">
        <f>'[4]Relatório Empregados II'!$CV219:$CV219</f>
        <v>0</v>
      </c>
      <c r="AJ218" s="140">
        <f>'[4]Relatório Empregados II'!$CY219:$CY219</f>
        <v>0</v>
      </c>
      <c r="AK218" s="157">
        <f>'[4]Relatório Empregados II'!$DB219:$DB219</f>
        <v>0</v>
      </c>
      <c r="AL218" s="140">
        <f>'[4]Relatório Empregados II'!$DE219:$DE219</f>
        <v>0</v>
      </c>
      <c r="AM218" s="140">
        <f>'[4]Relatório Empregados II'!$DH219</f>
        <v>0</v>
      </c>
      <c r="AN218" s="157">
        <f>'[4]Relatório Empregados II'!$DJ219</f>
        <v>0</v>
      </c>
      <c r="AO218" s="140">
        <f>'[4]Relatório Empregados II'!$DL219</f>
        <v>0</v>
      </c>
      <c r="AP218" s="140">
        <f>'[4]Relatório Empregados II'!$DM$3:$DM219</f>
        <v>0</v>
      </c>
      <c r="AQ218" s="159"/>
      <c r="AR218" s="159"/>
      <c r="AS218" s="140">
        <f>'[4]Relatório Empregados II'!$DQ219:$DQ219</f>
        <v>0</v>
      </c>
      <c r="AT218" s="169">
        <f>'[4]Relatório Empregados II'!$DT219</f>
        <v>0</v>
      </c>
      <c r="AU218" s="167">
        <f>'[4]Relatório Empregados II'!$DV219</f>
        <v>0</v>
      </c>
      <c r="AV218" s="167">
        <f>'[4]Relatório Empregados II'!$DX219</f>
        <v>0</v>
      </c>
      <c r="AW218" s="156">
        <f>'[4]Relatório Empregados II'!$DZ219</f>
        <v>0</v>
      </c>
      <c r="AX218" s="156">
        <f>'[4]Relatório Empregados II'!$EB219</f>
        <v>0</v>
      </c>
      <c r="AY218" s="167">
        <f>'[4]Relatório Empregados II'!$ED219</f>
        <v>0</v>
      </c>
      <c r="AZ218" s="156">
        <f>'[4]Relatório Empregados II'!$EH219</f>
        <v>0</v>
      </c>
      <c r="BA218" s="156">
        <f>'[4]Relatório Empregados II'!$EJ219</f>
        <v>0</v>
      </c>
    </row>
    <row r="219" spans="1:53">
      <c r="A219" s="170">
        <f>IFERROR(('[4]Relatório Empregados II'!$A220:$B220),"")</f>
        <v>0</v>
      </c>
      <c r="B219" s="142">
        <f>'[4]Relatório Empregados II'!$D220:$D220</f>
        <v>0</v>
      </c>
      <c r="C219" s="158">
        <f>'[4]Relatório Empregados II'!$G220:$G220</f>
        <v>0</v>
      </c>
      <c r="D219" s="161">
        <f>'[4]Relatório Empregados II'!$J220</f>
        <v>0</v>
      </c>
      <c r="E219" s="143">
        <f>'[4]Relatório Empregados II'!$L220:L220</f>
        <v>0</v>
      </c>
      <c r="F219" s="144">
        <f>'[4]Relatório Empregados II'!$P220:$P220</f>
        <v>0</v>
      </c>
      <c r="G219" s="173" cm="1">
        <f t="array" ref="G219">'[4]Relatório Empregados II'!$T220:T220</f>
        <v>0</v>
      </c>
      <c r="H219" s="145">
        <f>'[4]Relatório Empregados II'!$W220</f>
        <v>0</v>
      </c>
      <c r="I219" s="146">
        <f>'[4]Relatório Empregados II'!$Y220:$Y220</f>
        <v>0</v>
      </c>
      <c r="J219" s="147">
        <f>'[4]Relatório Empregados II'!$AB220:$AB220</f>
        <v>0</v>
      </c>
      <c r="K219" s="162">
        <f>'[4]Relatório Empregados II'!$AE220:$AE220</f>
        <v>0</v>
      </c>
      <c r="L219" s="163" cm="1">
        <f t="array" ref="L219">'[4]Relatório Empregados II'!$AI220:$AI220</f>
        <v>0</v>
      </c>
      <c r="M219" s="149">
        <f>'[4]Relatório Empregados II'!$AL220:$AL220</f>
        <v>0</v>
      </c>
      <c r="N219" s="150">
        <f>'[4]Relatório Empregados II'!$AP220</f>
        <v>0</v>
      </c>
      <c r="O219" s="163">
        <f>'[4]Relatório Empregados II'!$AR220</f>
        <v>0</v>
      </c>
      <c r="P219" s="151">
        <f>'[4]Relatório Empregados II'!$AT220:$AT220</f>
        <v>0</v>
      </c>
      <c r="Q219" s="152">
        <f>'[4]Relatório Empregados II'!$AX220:$AX220</f>
        <v>0</v>
      </c>
      <c r="R219" s="153">
        <f>'[4]Relatório Empregados II'!$BA220:$BA220</f>
        <v>0</v>
      </c>
      <c r="S219" s="154">
        <f>'[4]Relatório Empregados II'!$BE220:$BE220</f>
        <v>0</v>
      </c>
      <c r="T219" s="154">
        <f>'[4]Relatório Empregados II'!$BH220:$BH220</f>
        <v>0</v>
      </c>
      <c r="U219" s="148">
        <f>'[4]Relatório Empregados II'!$BK220:$BK220</f>
        <v>0</v>
      </c>
      <c r="V219" s="165">
        <f>'[4]Relatório Empregados II'!$BN220</f>
        <v>0</v>
      </c>
      <c r="W219" s="204">
        <f>'[4]Relatório Empregados II'!$BP220</f>
        <v>0</v>
      </c>
      <c r="X219" s="140">
        <f>'[4]Relatório Empregados II'!$BR220:$BR220</f>
        <v>0</v>
      </c>
      <c r="Y219" s="157">
        <f>'[4]Relatório Empregados II'!$BU220</f>
        <v>0</v>
      </c>
      <c r="Z219" s="167">
        <f>'[4]Relatório Empregados II'!$BW220:$BW220</f>
        <v>0</v>
      </c>
      <c r="AA219" s="168">
        <f>'[4]Relatório Empregados II'!$CA220:$CA220</f>
        <v>0</v>
      </c>
      <c r="AB219" s="168">
        <f>'[4]Relatório Empregados II'!$CD220:$CD220</f>
        <v>0</v>
      </c>
      <c r="AC219" s="168">
        <f>'[4]Relatório Empregados II'!$CG220:$CG220</f>
        <v>0</v>
      </c>
      <c r="AD219" s="168">
        <f>'[4]Relatório Empregados II'!$CJ220</f>
        <v>0</v>
      </c>
      <c r="AE219" s="168">
        <f>'[4]Relatório Empregados II'!$CL220</f>
        <v>0</v>
      </c>
      <c r="AF219" s="168">
        <f>'[4]Relatório Empregados II'!$CN220:$CN220</f>
        <v>0</v>
      </c>
      <c r="AG219" s="168">
        <f>'[4]Relatório Empregados II'!$CQ220</f>
        <v>0</v>
      </c>
      <c r="AH219" s="140">
        <f>'[4]Relatório Empregados II'!$CS220:$CS220</f>
        <v>0</v>
      </c>
      <c r="AI219" s="157">
        <f>'[4]Relatório Empregados II'!$CV220:$CV220</f>
        <v>0</v>
      </c>
      <c r="AJ219" s="140">
        <f>'[4]Relatório Empregados II'!$CY220:$CY220</f>
        <v>0</v>
      </c>
      <c r="AK219" s="157">
        <f>'[4]Relatório Empregados II'!$DB220:$DB220</f>
        <v>0</v>
      </c>
      <c r="AL219" s="140">
        <f>'[4]Relatório Empregados II'!$DE220:$DE220</f>
        <v>0</v>
      </c>
      <c r="AM219" s="140">
        <f>'[4]Relatório Empregados II'!$DH220</f>
        <v>0</v>
      </c>
      <c r="AN219" s="157">
        <f>'[4]Relatório Empregados II'!$DJ220</f>
        <v>0</v>
      </c>
      <c r="AO219" s="140">
        <f>'[4]Relatório Empregados II'!$DL220</f>
        <v>0</v>
      </c>
      <c r="AP219" s="140">
        <f>'[4]Relatório Empregados II'!$DM$3:$DM220</f>
        <v>0</v>
      </c>
      <c r="AQ219" s="159"/>
      <c r="AR219" s="159"/>
      <c r="AS219" s="140">
        <f>'[4]Relatório Empregados II'!$DQ220:$DQ220</f>
        <v>0</v>
      </c>
      <c r="AT219" s="169">
        <f>'[4]Relatório Empregados II'!$DT220</f>
        <v>0</v>
      </c>
      <c r="AU219" s="167">
        <f>'[4]Relatório Empregados II'!$DV220</f>
        <v>0</v>
      </c>
      <c r="AV219" s="167">
        <f>'[4]Relatório Empregados II'!$DX220</f>
        <v>0</v>
      </c>
      <c r="AW219" s="156">
        <f>'[4]Relatório Empregados II'!$DZ220</f>
        <v>0</v>
      </c>
      <c r="AX219" s="156">
        <f>'[4]Relatório Empregados II'!$EB220</f>
        <v>0</v>
      </c>
      <c r="AY219" s="167">
        <f>'[4]Relatório Empregados II'!$ED220</f>
        <v>0</v>
      </c>
      <c r="AZ219" s="156">
        <f>'[4]Relatório Empregados II'!$EH220</f>
        <v>0</v>
      </c>
      <c r="BA219" s="156">
        <f>'[4]Relatório Empregados II'!$EJ220</f>
        <v>0</v>
      </c>
    </row>
    <row r="220" spans="1:53">
      <c r="A220" s="170">
        <f>IFERROR(('[4]Relatório Empregados II'!$A221:$B221),"")</f>
        <v>0</v>
      </c>
      <c r="B220" s="142">
        <f>'[4]Relatório Empregados II'!$D221:$D221</f>
        <v>0</v>
      </c>
      <c r="C220" s="158">
        <f>'[4]Relatório Empregados II'!$G221:$G221</f>
        <v>0</v>
      </c>
      <c r="D220" s="161">
        <f>'[4]Relatório Empregados II'!$J221</f>
        <v>0</v>
      </c>
      <c r="E220" s="143">
        <f>'[4]Relatório Empregados II'!$L221:L221</f>
        <v>0</v>
      </c>
      <c r="F220" s="144">
        <f>'[4]Relatório Empregados II'!$P221:$P221</f>
        <v>0</v>
      </c>
      <c r="G220" s="173" cm="1">
        <f t="array" ref="G220">'[4]Relatório Empregados II'!$T221:T221</f>
        <v>0</v>
      </c>
      <c r="H220" s="145">
        <f>'[4]Relatório Empregados II'!$W221</f>
        <v>0</v>
      </c>
      <c r="I220" s="146">
        <f>'[4]Relatório Empregados II'!$Y221:$Y221</f>
        <v>0</v>
      </c>
      <c r="J220" s="147">
        <f>'[4]Relatório Empregados II'!$AB221:$AB221</f>
        <v>0</v>
      </c>
      <c r="K220" s="162">
        <f>'[4]Relatório Empregados II'!$AE221:$AE221</f>
        <v>0</v>
      </c>
      <c r="L220" s="163" cm="1">
        <f t="array" ref="L220">'[4]Relatório Empregados II'!$AI221:$AI221</f>
        <v>0</v>
      </c>
      <c r="M220" s="149">
        <f>'[4]Relatório Empregados II'!$AL221:$AL221</f>
        <v>0</v>
      </c>
      <c r="N220" s="150">
        <f>'[4]Relatório Empregados II'!$AP221</f>
        <v>0</v>
      </c>
      <c r="O220" s="163">
        <f>'[4]Relatório Empregados II'!$AR221</f>
        <v>0</v>
      </c>
      <c r="P220" s="151">
        <f>'[4]Relatório Empregados II'!$AT221:$AT221</f>
        <v>0</v>
      </c>
      <c r="Q220" s="152">
        <f>'[4]Relatório Empregados II'!$AX221:$AX221</f>
        <v>0</v>
      </c>
      <c r="R220" s="153">
        <f>'[4]Relatório Empregados II'!$BA221:$BA221</f>
        <v>0</v>
      </c>
      <c r="S220" s="154">
        <f>'[4]Relatório Empregados II'!$BE221:$BE221</f>
        <v>0</v>
      </c>
      <c r="T220" s="154">
        <f>'[4]Relatório Empregados II'!$BH221:$BH221</f>
        <v>0</v>
      </c>
      <c r="U220" s="148">
        <f>'[4]Relatório Empregados II'!$BK221:$BK221</f>
        <v>0</v>
      </c>
      <c r="V220" s="165">
        <f>'[4]Relatório Empregados II'!$BN221</f>
        <v>0</v>
      </c>
      <c r="W220" s="204">
        <f>'[4]Relatório Empregados II'!$BP221</f>
        <v>0</v>
      </c>
      <c r="X220" s="140">
        <f>'[4]Relatório Empregados II'!$BR221:$BR221</f>
        <v>0</v>
      </c>
      <c r="Y220" s="157">
        <f>'[4]Relatório Empregados II'!$BU221</f>
        <v>0</v>
      </c>
      <c r="Z220" s="167">
        <f>'[4]Relatório Empregados II'!$BW221:$BW221</f>
        <v>0</v>
      </c>
      <c r="AA220" s="168">
        <f>'[4]Relatório Empregados II'!$CA221:$CA221</f>
        <v>0</v>
      </c>
      <c r="AB220" s="168">
        <f>'[4]Relatório Empregados II'!$CD221:$CD221</f>
        <v>0</v>
      </c>
      <c r="AC220" s="168">
        <f>'[4]Relatório Empregados II'!$CG221:$CG221</f>
        <v>0</v>
      </c>
      <c r="AD220" s="168">
        <f>'[4]Relatório Empregados II'!$CJ221</f>
        <v>0</v>
      </c>
      <c r="AE220" s="168">
        <f>'[4]Relatório Empregados II'!$CL221</f>
        <v>0</v>
      </c>
      <c r="AF220" s="168">
        <f>'[4]Relatório Empregados II'!$CN221:$CN221</f>
        <v>0</v>
      </c>
      <c r="AG220" s="168">
        <f>'[4]Relatório Empregados II'!$CQ221</f>
        <v>0</v>
      </c>
      <c r="AH220" s="140">
        <f>'[4]Relatório Empregados II'!$CS221:$CS221</f>
        <v>0</v>
      </c>
      <c r="AI220" s="157">
        <f>'[4]Relatório Empregados II'!$CV221:$CV221</f>
        <v>0</v>
      </c>
      <c r="AJ220" s="140">
        <f>'[4]Relatório Empregados II'!$CY221:$CY221</f>
        <v>0</v>
      </c>
      <c r="AK220" s="157">
        <f>'[4]Relatório Empregados II'!$DB221:$DB221</f>
        <v>0</v>
      </c>
      <c r="AL220" s="140">
        <f>'[4]Relatório Empregados II'!$DE221:$DE221</f>
        <v>0</v>
      </c>
      <c r="AM220" s="140">
        <f>'[4]Relatório Empregados II'!$DH221</f>
        <v>0</v>
      </c>
      <c r="AN220" s="157">
        <f>'[4]Relatório Empregados II'!$DJ221</f>
        <v>0</v>
      </c>
      <c r="AO220" s="140">
        <f>'[4]Relatório Empregados II'!$DL221</f>
        <v>0</v>
      </c>
      <c r="AP220" s="140">
        <f>'[4]Relatório Empregados II'!$DM$3:$DM221</f>
        <v>0</v>
      </c>
      <c r="AQ220" s="159"/>
      <c r="AR220" s="159"/>
      <c r="AS220" s="140">
        <f>'[4]Relatório Empregados II'!$DQ221:$DQ221</f>
        <v>0</v>
      </c>
      <c r="AT220" s="169">
        <f>'[4]Relatório Empregados II'!$DT221</f>
        <v>0</v>
      </c>
      <c r="AU220" s="167">
        <f>'[4]Relatório Empregados II'!$DV221</f>
        <v>0</v>
      </c>
      <c r="AV220" s="167">
        <f>'[4]Relatório Empregados II'!$DX221</f>
        <v>0</v>
      </c>
      <c r="AW220" s="156">
        <f>'[4]Relatório Empregados II'!$DZ221</f>
        <v>0</v>
      </c>
      <c r="AX220" s="156">
        <f>'[4]Relatório Empregados II'!$EB221</f>
        <v>0</v>
      </c>
      <c r="AY220" s="167">
        <f>'[4]Relatório Empregados II'!$ED221</f>
        <v>0</v>
      </c>
      <c r="AZ220" s="156">
        <f>'[4]Relatório Empregados II'!$EH221</f>
        <v>0</v>
      </c>
      <c r="BA220" s="156">
        <f>'[4]Relatório Empregados II'!$EJ221</f>
        <v>0</v>
      </c>
    </row>
    <row r="221" spans="1:53">
      <c r="A221" s="170">
        <f>IFERROR(('[4]Relatório Empregados II'!$A222:$B222),"")</f>
        <v>0</v>
      </c>
      <c r="B221" s="142">
        <f>'[4]Relatório Empregados II'!$D222:$D222</f>
        <v>0</v>
      </c>
      <c r="C221" s="158">
        <f>'[4]Relatório Empregados II'!$G222:$G222</f>
        <v>0</v>
      </c>
      <c r="D221" s="161">
        <f>'[4]Relatório Empregados II'!$J222</f>
        <v>0</v>
      </c>
      <c r="E221" s="143">
        <f>'[4]Relatório Empregados II'!$L222:L222</f>
        <v>0</v>
      </c>
      <c r="F221" s="144">
        <f>'[4]Relatório Empregados II'!$P222:$P222</f>
        <v>0</v>
      </c>
      <c r="G221" s="173" cm="1">
        <f t="array" ref="G221">'[4]Relatório Empregados II'!$T222:T222</f>
        <v>0</v>
      </c>
      <c r="H221" s="145">
        <f>'[4]Relatório Empregados II'!$W222</f>
        <v>0</v>
      </c>
      <c r="I221" s="146">
        <f>'[4]Relatório Empregados II'!$Y222:$Y222</f>
        <v>0</v>
      </c>
      <c r="J221" s="147">
        <f>'[4]Relatório Empregados II'!$AB222:$AB222</f>
        <v>0</v>
      </c>
      <c r="K221" s="162">
        <f>'[4]Relatório Empregados II'!$AE222:$AE222</f>
        <v>0</v>
      </c>
      <c r="L221" s="163" cm="1">
        <f t="array" ref="L221">'[4]Relatório Empregados II'!$AI222:$AI222</f>
        <v>0</v>
      </c>
      <c r="M221" s="149">
        <f>'[4]Relatório Empregados II'!$AL222:$AL222</f>
        <v>0</v>
      </c>
      <c r="N221" s="150">
        <f>'[4]Relatório Empregados II'!$AP222</f>
        <v>0</v>
      </c>
      <c r="O221" s="163">
        <f>'[4]Relatório Empregados II'!$AR222</f>
        <v>0</v>
      </c>
      <c r="P221" s="151">
        <f>'[4]Relatório Empregados II'!$AT222:$AT222</f>
        <v>0</v>
      </c>
      <c r="Q221" s="152">
        <f>'[4]Relatório Empregados II'!$AX222:$AX222</f>
        <v>0</v>
      </c>
      <c r="R221" s="153">
        <f>'[4]Relatório Empregados II'!$BA222:$BA222</f>
        <v>0</v>
      </c>
      <c r="S221" s="154">
        <f>'[4]Relatório Empregados II'!$BE222:$BE222</f>
        <v>0</v>
      </c>
      <c r="T221" s="154">
        <f>'[4]Relatório Empregados II'!$BH222:$BH222</f>
        <v>0</v>
      </c>
      <c r="U221" s="148">
        <f>'[4]Relatório Empregados II'!$BK222:$BK222</f>
        <v>0</v>
      </c>
      <c r="V221" s="165">
        <f>'[4]Relatório Empregados II'!$BN222</f>
        <v>0</v>
      </c>
      <c r="W221" s="204">
        <f>'[4]Relatório Empregados II'!$BP222</f>
        <v>0</v>
      </c>
      <c r="X221" s="140">
        <f>'[4]Relatório Empregados II'!$BR222:$BR222</f>
        <v>0</v>
      </c>
      <c r="Y221" s="157">
        <f>'[4]Relatório Empregados II'!$BU222</f>
        <v>0</v>
      </c>
      <c r="Z221" s="167">
        <f>'[4]Relatório Empregados II'!$BW222:$BW222</f>
        <v>0</v>
      </c>
      <c r="AA221" s="168">
        <f>'[4]Relatório Empregados II'!$CA222:$CA222</f>
        <v>0</v>
      </c>
      <c r="AB221" s="168">
        <f>'[4]Relatório Empregados II'!$CD222:$CD222</f>
        <v>0</v>
      </c>
      <c r="AC221" s="168">
        <f>'[4]Relatório Empregados II'!$CG222:$CG222</f>
        <v>0</v>
      </c>
      <c r="AD221" s="168">
        <f>'[4]Relatório Empregados II'!$CJ222</f>
        <v>0</v>
      </c>
      <c r="AE221" s="168">
        <f>'[4]Relatório Empregados II'!$CL222</f>
        <v>0</v>
      </c>
      <c r="AF221" s="168">
        <f>'[4]Relatório Empregados II'!$CN222:$CN222</f>
        <v>0</v>
      </c>
      <c r="AG221" s="168">
        <f>'[4]Relatório Empregados II'!$CQ222</f>
        <v>0</v>
      </c>
      <c r="AH221" s="140">
        <f>'[4]Relatório Empregados II'!$CS222:$CS222</f>
        <v>0</v>
      </c>
      <c r="AI221" s="157">
        <f>'[4]Relatório Empregados II'!$CV222:$CV222</f>
        <v>0</v>
      </c>
      <c r="AJ221" s="140">
        <f>'[4]Relatório Empregados II'!$CY222:$CY222</f>
        <v>0</v>
      </c>
      <c r="AK221" s="157">
        <f>'[4]Relatório Empregados II'!$DB222:$DB222</f>
        <v>0</v>
      </c>
      <c r="AL221" s="140">
        <f>'[4]Relatório Empregados II'!$DE222:$DE222</f>
        <v>0</v>
      </c>
      <c r="AM221" s="140">
        <f>'[4]Relatório Empregados II'!$DH222</f>
        <v>0</v>
      </c>
      <c r="AN221" s="157">
        <f>'[4]Relatório Empregados II'!$DJ222</f>
        <v>0</v>
      </c>
      <c r="AO221" s="140">
        <f>'[4]Relatório Empregados II'!$DL222</f>
        <v>0</v>
      </c>
      <c r="AP221" s="140">
        <f>'[4]Relatório Empregados II'!$DM$3:$DM222</f>
        <v>0</v>
      </c>
      <c r="AQ221" s="159"/>
      <c r="AR221" s="159"/>
      <c r="AS221" s="140">
        <f>'[4]Relatório Empregados II'!$DQ222:$DQ222</f>
        <v>0</v>
      </c>
      <c r="AT221" s="169">
        <f>'[4]Relatório Empregados II'!$DT222</f>
        <v>0</v>
      </c>
      <c r="AU221" s="167">
        <f>'[4]Relatório Empregados II'!$DV222</f>
        <v>0</v>
      </c>
      <c r="AV221" s="167">
        <f>'[4]Relatório Empregados II'!$DX222</f>
        <v>0</v>
      </c>
      <c r="AW221" s="156">
        <f>'[4]Relatório Empregados II'!$DZ222</f>
        <v>0</v>
      </c>
      <c r="AX221" s="156">
        <f>'[4]Relatório Empregados II'!$EB222</f>
        <v>0</v>
      </c>
      <c r="AY221" s="167">
        <f>'[4]Relatório Empregados II'!$ED222</f>
        <v>0</v>
      </c>
      <c r="AZ221" s="156">
        <f>'[4]Relatório Empregados II'!$EH222</f>
        <v>0</v>
      </c>
      <c r="BA221" s="156">
        <f>'[4]Relatório Empregados II'!$EJ222</f>
        <v>0</v>
      </c>
    </row>
    <row r="222" spans="1:53">
      <c r="A222" s="170">
        <f>IFERROR(('[4]Relatório Empregados II'!$A223:$B223),"")</f>
        <v>0</v>
      </c>
      <c r="B222" s="142">
        <f>'[4]Relatório Empregados II'!$D223:$D223</f>
        <v>0</v>
      </c>
      <c r="C222" s="158">
        <f>'[4]Relatório Empregados II'!$G223:$G223</f>
        <v>0</v>
      </c>
      <c r="D222" s="161">
        <f>'[4]Relatório Empregados II'!$J223</f>
        <v>0</v>
      </c>
      <c r="E222" s="143">
        <f>'[4]Relatório Empregados II'!$L223:L223</f>
        <v>0</v>
      </c>
      <c r="F222" s="144">
        <f>'[4]Relatório Empregados II'!$P223:$P223</f>
        <v>0</v>
      </c>
      <c r="G222" s="173" cm="1">
        <f t="array" ref="G222">'[4]Relatório Empregados II'!$T223:T223</f>
        <v>0</v>
      </c>
      <c r="H222" s="145">
        <f>'[4]Relatório Empregados II'!$W223</f>
        <v>0</v>
      </c>
      <c r="I222" s="146">
        <f>'[4]Relatório Empregados II'!$Y223:$Y223</f>
        <v>0</v>
      </c>
      <c r="J222" s="147">
        <f>'[4]Relatório Empregados II'!$AB223:$AB223</f>
        <v>0</v>
      </c>
      <c r="K222" s="162">
        <f>'[4]Relatório Empregados II'!$AE223:$AE223</f>
        <v>0</v>
      </c>
      <c r="L222" s="163" cm="1">
        <f t="array" ref="L222">'[4]Relatório Empregados II'!$AI223:$AI223</f>
        <v>0</v>
      </c>
      <c r="M222" s="149">
        <f>'[4]Relatório Empregados II'!$AL223:$AL223</f>
        <v>0</v>
      </c>
      <c r="N222" s="150">
        <f>'[4]Relatório Empregados II'!$AP223</f>
        <v>0</v>
      </c>
      <c r="O222" s="163">
        <f>'[4]Relatório Empregados II'!$AR223</f>
        <v>0</v>
      </c>
      <c r="P222" s="151">
        <f>'[4]Relatório Empregados II'!$AT223:$AT223</f>
        <v>0</v>
      </c>
      <c r="Q222" s="152">
        <f>'[4]Relatório Empregados II'!$AX223:$AX223</f>
        <v>0</v>
      </c>
      <c r="R222" s="153">
        <f>'[4]Relatório Empregados II'!$BA223:$BA223</f>
        <v>0</v>
      </c>
      <c r="S222" s="154">
        <f>'[4]Relatório Empregados II'!$BE223:$BE223</f>
        <v>0</v>
      </c>
      <c r="T222" s="154">
        <f>'[4]Relatório Empregados II'!$BH223:$BH223</f>
        <v>0</v>
      </c>
      <c r="U222" s="148">
        <f>'[4]Relatório Empregados II'!$BK223:$BK223</f>
        <v>0</v>
      </c>
      <c r="V222" s="165">
        <f>'[4]Relatório Empregados II'!$BN223</f>
        <v>0</v>
      </c>
      <c r="W222" s="204">
        <f>'[4]Relatório Empregados II'!$BP223</f>
        <v>0</v>
      </c>
      <c r="X222" s="140">
        <f>'[4]Relatório Empregados II'!$BR223:$BR223</f>
        <v>0</v>
      </c>
      <c r="Y222" s="157">
        <f>'[4]Relatório Empregados II'!$BU223</f>
        <v>0</v>
      </c>
      <c r="Z222" s="167">
        <f>'[4]Relatório Empregados II'!$BW223:$BW223</f>
        <v>0</v>
      </c>
      <c r="AA222" s="168">
        <f>'[4]Relatório Empregados II'!$CA223:$CA223</f>
        <v>0</v>
      </c>
      <c r="AB222" s="168">
        <f>'[4]Relatório Empregados II'!$CD223:$CD223</f>
        <v>0</v>
      </c>
      <c r="AC222" s="168">
        <f>'[4]Relatório Empregados II'!$CG223:$CG223</f>
        <v>0</v>
      </c>
      <c r="AD222" s="168">
        <f>'[4]Relatório Empregados II'!$CJ223</f>
        <v>0</v>
      </c>
      <c r="AE222" s="168">
        <f>'[4]Relatório Empregados II'!$CL223</f>
        <v>0</v>
      </c>
      <c r="AF222" s="168">
        <f>'[4]Relatório Empregados II'!$CN223:$CN223</f>
        <v>0</v>
      </c>
      <c r="AG222" s="168">
        <f>'[4]Relatório Empregados II'!$CQ223</f>
        <v>0</v>
      </c>
      <c r="AH222" s="140">
        <f>'[4]Relatório Empregados II'!$CS223:$CS223</f>
        <v>0</v>
      </c>
      <c r="AI222" s="157">
        <f>'[4]Relatório Empregados II'!$CV223:$CV223</f>
        <v>0</v>
      </c>
      <c r="AJ222" s="140">
        <f>'[4]Relatório Empregados II'!$CY223:$CY223</f>
        <v>0</v>
      </c>
      <c r="AK222" s="157">
        <f>'[4]Relatório Empregados II'!$DB223:$DB223</f>
        <v>0</v>
      </c>
      <c r="AL222" s="140">
        <f>'[4]Relatório Empregados II'!$DE223:$DE223</f>
        <v>0</v>
      </c>
      <c r="AM222" s="140">
        <f>'[4]Relatório Empregados II'!$DH223</f>
        <v>0</v>
      </c>
      <c r="AN222" s="157">
        <f>'[4]Relatório Empregados II'!$DJ223</f>
        <v>0</v>
      </c>
      <c r="AO222" s="140">
        <f>'[4]Relatório Empregados II'!$DL223</f>
        <v>0</v>
      </c>
      <c r="AP222" s="140">
        <f>'[4]Relatório Empregados II'!$DM$3:$DM223</f>
        <v>0</v>
      </c>
      <c r="AQ222" s="159"/>
      <c r="AR222" s="159"/>
      <c r="AS222" s="140">
        <f>'[4]Relatório Empregados II'!$DQ223:$DQ223</f>
        <v>0</v>
      </c>
      <c r="AT222" s="169">
        <f>'[4]Relatório Empregados II'!$DT223</f>
        <v>0</v>
      </c>
      <c r="AU222" s="167">
        <f>'[4]Relatório Empregados II'!$DV223</f>
        <v>0</v>
      </c>
      <c r="AV222" s="167">
        <f>'[4]Relatório Empregados II'!$DX223</f>
        <v>0</v>
      </c>
      <c r="AW222" s="156">
        <f>'[4]Relatório Empregados II'!$DZ223</f>
        <v>0</v>
      </c>
      <c r="AX222" s="156">
        <f>'[4]Relatório Empregados II'!$EB223</f>
        <v>0</v>
      </c>
      <c r="AY222" s="167">
        <f>'[4]Relatório Empregados II'!$ED223</f>
        <v>0</v>
      </c>
      <c r="AZ222" s="156">
        <f>'[4]Relatório Empregados II'!$EH223</f>
        <v>0</v>
      </c>
      <c r="BA222" s="156">
        <f>'[4]Relatório Empregados II'!$EJ223</f>
        <v>0</v>
      </c>
    </row>
    <row r="223" spans="1:53">
      <c r="A223" s="170">
        <f>IFERROR(('[4]Relatório Empregados II'!$A224:$B224),"")</f>
        <v>0</v>
      </c>
      <c r="B223" s="142">
        <f>'[4]Relatório Empregados II'!$D224:$D224</f>
        <v>0</v>
      </c>
      <c r="C223" s="158">
        <f>'[4]Relatório Empregados II'!$G224:$G224</f>
        <v>0</v>
      </c>
      <c r="D223" s="161">
        <f>'[4]Relatório Empregados II'!$J224</f>
        <v>0</v>
      </c>
      <c r="E223" s="143">
        <f>'[4]Relatório Empregados II'!$L224:L224</f>
        <v>0</v>
      </c>
      <c r="F223" s="144">
        <f>'[4]Relatório Empregados II'!$P224:$P224</f>
        <v>0</v>
      </c>
      <c r="G223" s="173" cm="1">
        <f t="array" ref="G223">'[4]Relatório Empregados II'!$T224:T224</f>
        <v>0</v>
      </c>
      <c r="H223" s="145">
        <f>'[4]Relatório Empregados II'!$W224</f>
        <v>0</v>
      </c>
      <c r="I223" s="146">
        <f>'[4]Relatório Empregados II'!$Y224:$Y224</f>
        <v>0</v>
      </c>
      <c r="J223" s="147">
        <f>'[4]Relatório Empregados II'!$AB224:$AB224</f>
        <v>0</v>
      </c>
      <c r="K223" s="162">
        <f>'[4]Relatório Empregados II'!$AE224:$AE224</f>
        <v>0</v>
      </c>
      <c r="L223" s="163" cm="1">
        <f t="array" ref="L223">'[4]Relatório Empregados II'!$AI224:$AI224</f>
        <v>0</v>
      </c>
      <c r="M223" s="149">
        <f>'[4]Relatório Empregados II'!$AL224:$AL224</f>
        <v>0</v>
      </c>
      <c r="N223" s="150">
        <f>'[4]Relatório Empregados II'!$AP224</f>
        <v>0</v>
      </c>
      <c r="O223" s="163">
        <f>'[4]Relatório Empregados II'!$AR224</f>
        <v>0</v>
      </c>
      <c r="P223" s="151">
        <f>'[4]Relatório Empregados II'!$AT224:$AT224</f>
        <v>0</v>
      </c>
      <c r="Q223" s="152">
        <f>'[4]Relatório Empregados II'!$AX224:$AX224</f>
        <v>0</v>
      </c>
      <c r="R223" s="153">
        <f>'[4]Relatório Empregados II'!$BA224:$BA224</f>
        <v>0</v>
      </c>
      <c r="S223" s="154">
        <f>'[4]Relatório Empregados II'!$BE224:$BE224</f>
        <v>0</v>
      </c>
      <c r="T223" s="154">
        <f>'[4]Relatório Empregados II'!$BH224:$BH224</f>
        <v>0</v>
      </c>
      <c r="U223" s="148">
        <f>'[4]Relatório Empregados II'!$BK224:$BK224</f>
        <v>0</v>
      </c>
      <c r="V223" s="165">
        <f>'[4]Relatório Empregados II'!$BN224</f>
        <v>0</v>
      </c>
      <c r="W223" s="204">
        <f>'[4]Relatório Empregados II'!$BP224</f>
        <v>0</v>
      </c>
      <c r="X223" s="140">
        <f>'[4]Relatório Empregados II'!$BR224:$BR224</f>
        <v>0</v>
      </c>
      <c r="Y223" s="157">
        <f>'[4]Relatório Empregados II'!$BU224</f>
        <v>0</v>
      </c>
      <c r="Z223" s="167">
        <f>'[4]Relatório Empregados II'!$BW224:$BW224</f>
        <v>0</v>
      </c>
      <c r="AA223" s="168">
        <f>'[4]Relatório Empregados II'!$CA224:$CA224</f>
        <v>0</v>
      </c>
      <c r="AB223" s="168">
        <f>'[4]Relatório Empregados II'!$CD224:$CD224</f>
        <v>0</v>
      </c>
      <c r="AC223" s="168">
        <f>'[4]Relatório Empregados II'!$CG224:$CG224</f>
        <v>0</v>
      </c>
      <c r="AD223" s="168">
        <f>'[4]Relatório Empregados II'!$CJ224</f>
        <v>0</v>
      </c>
      <c r="AE223" s="168">
        <f>'[4]Relatório Empregados II'!$CL224</f>
        <v>0</v>
      </c>
      <c r="AF223" s="168">
        <f>'[4]Relatório Empregados II'!$CN224:$CN224</f>
        <v>0</v>
      </c>
      <c r="AG223" s="168">
        <f>'[4]Relatório Empregados II'!$CQ224</f>
        <v>0</v>
      </c>
      <c r="AH223" s="140">
        <f>'[4]Relatório Empregados II'!$CS224:$CS224</f>
        <v>0</v>
      </c>
      <c r="AI223" s="157">
        <f>'[4]Relatório Empregados II'!$CV224:$CV224</f>
        <v>0</v>
      </c>
      <c r="AJ223" s="140">
        <f>'[4]Relatório Empregados II'!$CY224:$CY224</f>
        <v>0</v>
      </c>
      <c r="AK223" s="157">
        <f>'[4]Relatório Empregados II'!$DB224:$DB224</f>
        <v>0</v>
      </c>
      <c r="AL223" s="140">
        <f>'[4]Relatório Empregados II'!$DE224:$DE224</f>
        <v>0</v>
      </c>
      <c r="AM223" s="140">
        <f>'[4]Relatório Empregados II'!$DH224</f>
        <v>0</v>
      </c>
      <c r="AN223" s="157">
        <f>'[4]Relatório Empregados II'!$DJ224</f>
        <v>0</v>
      </c>
      <c r="AO223" s="140">
        <f>'[4]Relatório Empregados II'!$DL224</f>
        <v>0</v>
      </c>
      <c r="AP223" s="140">
        <f>'[4]Relatório Empregados II'!$DM$3:$DM224</f>
        <v>0</v>
      </c>
      <c r="AQ223" s="159"/>
      <c r="AR223" s="159"/>
      <c r="AS223" s="140">
        <f>'[4]Relatório Empregados II'!$DQ224:$DQ224</f>
        <v>0</v>
      </c>
      <c r="AT223" s="169">
        <f>'[4]Relatório Empregados II'!$DT224</f>
        <v>0</v>
      </c>
      <c r="AU223" s="167">
        <f>'[4]Relatório Empregados II'!$DV224</f>
        <v>0</v>
      </c>
      <c r="AV223" s="167">
        <f>'[4]Relatório Empregados II'!$DX224</f>
        <v>0</v>
      </c>
      <c r="AW223" s="156">
        <f>'[4]Relatório Empregados II'!$DZ224</f>
        <v>0</v>
      </c>
      <c r="AX223" s="156">
        <f>'[4]Relatório Empregados II'!$EB224</f>
        <v>0</v>
      </c>
      <c r="AY223" s="167">
        <f>'[4]Relatório Empregados II'!$ED224</f>
        <v>0</v>
      </c>
      <c r="AZ223" s="156">
        <f>'[4]Relatório Empregados II'!$EH224</f>
        <v>0</v>
      </c>
      <c r="BA223" s="156">
        <f>'[4]Relatório Empregados II'!$EJ224</f>
        <v>0</v>
      </c>
    </row>
    <row r="224" spans="1:53">
      <c r="A224" s="170">
        <f>IFERROR(('[4]Relatório Empregados II'!$A225:$B225),"")</f>
        <v>0</v>
      </c>
      <c r="B224" s="142">
        <f>'[4]Relatório Empregados II'!$D225:$D225</f>
        <v>0</v>
      </c>
      <c r="C224" s="158">
        <f>'[4]Relatório Empregados II'!$G225:$G225</f>
        <v>0</v>
      </c>
      <c r="D224" s="161">
        <f>'[4]Relatório Empregados II'!$J225</f>
        <v>0</v>
      </c>
      <c r="E224" s="143">
        <f>'[4]Relatório Empregados II'!$L225:L225</f>
        <v>0</v>
      </c>
      <c r="F224" s="144">
        <f>'[4]Relatório Empregados II'!$P225:$P225</f>
        <v>0</v>
      </c>
      <c r="G224" s="173" cm="1">
        <f t="array" ref="G224">'[4]Relatório Empregados II'!$T225:T225</f>
        <v>0</v>
      </c>
      <c r="H224" s="145">
        <f>'[4]Relatório Empregados II'!$W225</f>
        <v>0</v>
      </c>
      <c r="I224" s="146">
        <f>'[4]Relatório Empregados II'!$Y225:$Y225</f>
        <v>0</v>
      </c>
      <c r="J224" s="147">
        <f>'[4]Relatório Empregados II'!$AB225:$AB225</f>
        <v>0</v>
      </c>
      <c r="K224" s="162">
        <f>'[4]Relatório Empregados II'!$AE225:$AE225</f>
        <v>0</v>
      </c>
      <c r="L224" s="163" cm="1">
        <f t="array" ref="L224">'[4]Relatório Empregados II'!$AI225:$AI225</f>
        <v>0</v>
      </c>
      <c r="M224" s="149">
        <f>'[4]Relatório Empregados II'!$AL225:$AL225</f>
        <v>0</v>
      </c>
      <c r="N224" s="150">
        <f>'[4]Relatório Empregados II'!$AP225</f>
        <v>0</v>
      </c>
      <c r="O224" s="163">
        <f>'[4]Relatório Empregados II'!$AR225</f>
        <v>0</v>
      </c>
      <c r="P224" s="151">
        <f>'[4]Relatório Empregados II'!$AT225:$AT225</f>
        <v>0</v>
      </c>
      <c r="Q224" s="152">
        <f>'[4]Relatório Empregados II'!$AX225:$AX225</f>
        <v>0</v>
      </c>
      <c r="R224" s="153">
        <f>'[4]Relatório Empregados II'!$BA225:$BA225</f>
        <v>0</v>
      </c>
      <c r="S224" s="154">
        <f>'[4]Relatório Empregados II'!$BE225:$BE225</f>
        <v>0</v>
      </c>
      <c r="T224" s="154">
        <f>'[4]Relatório Empregados II'!$BH225:$BH225</f>
        <v>0</v>
      </c>
      <c r="U224" s="148">
        <f>'[4]Relatório Empregados II'!$BK225:$BK225</f>
        <v>0</v>
      </c>
      <c r="V224" s="165">
        <f>'[4]Relatório Empregados II'!$BN225</f>
        <v>0</v>
      </c>
      <c r="W224" s="204">
        <f>'[4]Relatório Empregados II'!$BP225</f>
        <v>0</v>
      </c>
      <c r="X224" s="140">
        <f>'[4]Relatório Empregados II'!$BR225:$BR225</f>
        <v>0</v>
      </c>
      <c r="Y224" s="157">
        <f>'[4]Relatório Empregados II'!$BU225</f>
        <v>0</v>
      </c>
      <c r="Z224" s="167">
        <f>'[4]Relatório Empregados II'!$BW225:$BW225</f>
        <v>0</v>
      </c>
      <c r="AA224" s="168">
        <f>'[4]Relatório Empregados II'!$CA225:$CA225</f>
        <v>0</v>
      </c>
      <c r="AB224" s="168">
        <f>'[4]Relatório Empregados II'!$CD225:$CD225</f>
        <v>0</v>
      </c>
      <c r="AC224" s="168">
        <f>'[4]Relatório Empregados II'!$CG225:$CG225</f>
        <v>0</v>
      </c>
      <c r="AD224" s="168">
        <f>'[4]Relatório Empregados II'!$CJ225</f>
        <v>0</v>
      </c>
      <c r="AE224" s="168">
        <f>'[4]Relatório Empregados II'!$CL225</f>
        <v>0</v>
      </c>
      <c r="AF224" s="168">
        <f>'[4]Relatório Empregados II'!$CN225:$CN225</f>
        <v>0</v>
      </c>
      <c r="AG224" s="168">
        <f>'[4]Relatório Empregados II'!$CQ225</f>
        <v>0</v>
      </c>
      <c r="AH224" s="140">
        <f>'[4]Relatório Empregados II'!$CS225:$CS225</f>
        <v>0</v>
      </c>
      <c r="AI224" s="157">
        <f>'[4]Relatório Empregados II'!$CV225:$CV225</f>
        <v>0</v>
      </c>
      <c r="AJ224" s="140">
        <f>'[4]Relatório Empregados II'!$CY225:$CY225</f>
        <v>0</v>
      </c>
      <c r="AK224" s="157">
        <f>'[4]Relatório Empregados II'!$DB225:$DB225</f>
        <v>0</v>
      </c>
      <c r="AL224" s="140">
        <f>'[4]Relatório Empregados II'!$DE225:$DE225</f>
        <v>0</v>
      </c>
      <c r="AM224" s="140">
        <f>'[4]Relatório Empregados II'!$DH225</f>
        <v>0</v>
      </c>
      <c r="AN224" s="157">
        <f>'[4]Relatório Empregados II'!$DJ225</f>
        <v>0</v>
      </c>
      <c r="AO224" s="140">
        <f>'[4]Relatório Empregados II'!$DL225</f>
        <v>0</v>
      </c>
      <c r="AP224" s="140">
        <f>'[4]Relatório Empregados II'!$DM$3:$DM225</f>
        <v>0</v>
      </c>
      <c r="AQ224" s="159"/>
      <c r="AR224" s="159"/>
      <c r="AS224" s="140">
        <f>'[4]Relatório Empregados II'!$DQ225:$DQ225</f>
        <v>0</v>
      </c>
      <c r="AT224" s="169">
        <f>'[4]Relatório Empregados II'!$DT225</f>
        <v>0</v>
      </c>
      <c r="AU224" s="167">
        <f>'[4]Relatório Empregados II'!$DV225</f>
        <v>0</v>
      </c>
      <c r="AV224" s="167">
        <f>'[4]Relatório Empregados II'!$DX225</f>
        <v>0</v>
      </c>
      <c r="AW224" s="156">
        <f>'[4]Relatório Empregados II'!$DZ225</f>
        <v>0</v>
      </c>
      <c r="AX224" s="156">
        <f>'[4]Relatório Empregados II'!$EB225</f>
        <v>0</v>
      </c>
      <c r="AY224" s="167">
        <f>'[4]Relatório Empregados II'!$ED225</f>
        <v>0</v>
      </c>
      <c r="AZ224" s="156">
        <f>'[4]Relatório Empregados II'!$EH225</f>
        <v>0</v>
      </c>
      <c r="BA224" s="156">
        <f>'[4]Relatório Empregados II'!$EJ225</f>
        <v>0</v>
      </c>
    </row>
    <row r="225" spans="1:53">
      <c r="A225" s="170">
        <f>IFERROR(('[4]Relatório Empregados II'!$A226:$B226),"")</f>
        <v>0</v>
      </c>
      <c r="B225" s="142">
        <f>'[4]Relatório Empregados II'!$D226:$D226</f>
        <v>0</v>
      </c>
      <c r="C225" s="158">
        <f>'[4]Relatório Empregados II'!$G226:$G226</f>
        <v>0</v>
      </c>
      <c r="D225" s="161">
        <f>'[4]Relatório Empregados II'!$J226</f>
        <v>0</v>
      </c>
      <c r="E225" s="143">
        <f>'[4]Relatório Empregados II'!$L226:L226</f>
        <v>0</v>
      </c>
      <c r="F225" s="144">
        <f>'[4]Relatório Empregados II'!$P226:$P226</f>
        <v>0</v>
      </c>
      <c r="G225" s="173" cm="1">
        <f t="array" ref="G225">'[4]Relatório Empregados II'!$T226:T226</f>
        <v>0</v>
      </c>
      <c r="H225" s="145">
        <f>'[4]Relatório Empregados II'!$W226</f>
        <v>0</v>
      </c>
      <c r="I225" s="146">
        <f>'[4]Relatório Empregados II'!$Y226:$Y226</f>
        <v>0</v>
      </c>
      <c r="J225" s="147">
        <f>'[4]Relatório Empregados II'!$AB226:$AB226</f>
        <v>0</v>
      </c>
      <c r="K225" s="162">
        <f>'[4]Relatório Empregados II'!$AE226:$AE226</f>
        <v>0</v>
      </c>
      <c r="L225" s="163" cm="1">
        <f t="array" ref="L225">'[4]Relatório Empregados II'!$AI226:$AI226</f>
        <v>0</v>
      </c>
      <c r="M225" s="149">
        <f>'[4]Relatório Empregados II'!$AL226:$AL226</f>
        <v>0</v>
      </c>
      <c r="N225" s="150">
        <f>'[4]Relatório Empregados II'!$AP226</f>
        <v>0</v>
      </c>
      <c r="O225" s="163">
        <f>'[4]Relatório Empregados II'!$AR226</f>
        <v>0</v>
      </c>
      <c r="P225" s="151">
        <f>'[4]Relatório Empregados II'!$AT226:$AT226</f>
        <v>0</v>
      </c>
      <c r="Q225" s="152">
        <f>'[4]Relatório Empregados II'!$AX226:$AX226</f>
        <v>0</v>
      </c>
      <c r="R225" s="153">
        <f>'[4]Relatório Empregados II'!$BA226:$BA226</f>
        <v>0</v>
      </c>
      <c r="S225" s="154">
        <f>'[4]Relatório Empregados II'!$BE226:$BE226</f>
        <v>0</v>
      </c>
      <c r="T225" s="154">
        <f>'[4]Relatório Empregados II'!$BH226:$BH226</f>
        <v>0</v>
      </c>
      <c r="U225" s="148">
        <f>'[4]Relatório Empregados II'!$BK226:$BK226</f>
        <v>0</v>
      </c>
      <c r="V225" s="165">
        <f>'[4]Relatório Empregados II'!$BN226</f>
        <v>0</v>
      </c>
      <c r="W225" s="204">
        <f>'[4]Relatório Empregados II'!$BP226</f>
        <v>0</v>
      </c>
      <c r="X225" s="140">
        <f>'[4]Relatório Empregados II'!$BR226:$BR226</f>
        <v>0</v>
      </c>
      <c r="Y225" s="157">
        <f>'[4]Relatório Empregados II'!$BU226</f>
        <v>0</v>
      </c>
      <c r="Z225" s="167">
        <f>'[4]Relatório Empregados II'!$BW226:$BW226</f>
        <v>0</v>
      </c>
      <c r="AA225" s="168">
        <f>'[4]Relatório Empregados II'!$CA226:$CA226</f>
        <v>0</v>
      </c>
      <c r="AB225" s="168">
        <f>'[4]Relatório Empregados II'!$CD226:$CD226</f>
        <v>0</v>
      </c>
      <c r="AC225" s="168">
        <f>'[4]Relatório Empregados II'!$CG226:$CG226</f>
        <v>0</v>
      </c>
      <c r="AD225" s="168">
        <f>'[4]Relatório Empregados II'!$CJ226</f>
        <v>0</v>
      </c>
      <c r="AE225" s="168">
        <f>'[4]Relatório Empregados II'!$CL226</f>
        <v>0</v>
      </c>
      <c r="AF225" s="168">
        <f>'[4]Relatório Empregados II'!$CN226:$CN226</f>
        <v>0</v>
      </c>
      <c r="AG225" s="168">
        <f>'[4]Relatório Empregados II'!$CQ226</f>
        <v>0</v>
      </c>
      <c r="AH225" s="140">
        <f>'[4]Relatório Empregados II'!$CS226:$CS226</f>
        <v>0</v>
      </c>
      <c r="AI225" s="157">
        <f>'[4]Relatório Empregados II'!$CV226:$CV226</f>
        <v>0</v>
      </c>
      <c r="AJ225" s="140">
        <f>'[4]Relatório Empregados II'!$CY226:$CY226</f>
        <v>0</v>
      </c>
      <c r="AK225" s="157">
        <f>'[4]Relatório Empregados II'!$DB226:$DB226</f>
        <v>0</v>
      </c>
      <c r="AL225" s="140">
        <f>'[4]Relatório Empregados II'!$DE226:$DE226</f>
        <v>0</v>
      </c>
      <c r="AM225" s="140">
        <f>'[4]Relatório Empregados II'!$DH226</f>
        <v>0</v>
      </c>
      <c r="AN225" s="157">
        <f>'[4]Relatório Empregados II'!$DJ226</f>
        <v>0</v>
      </c>
      <c r="AO225" s="140">
        <f>'[4]Relatório Empregados II'!$DL226</f>
        <v>0</v>
      </c>
      <c r="AP225" s="140">
        <f>'[4]Relatório Empregados II'!$DM$3:$DM226</f>
        <v>0</v>
      </c>
      <c r="AQ225" s="159"/>
      <c r="AR225" s="159"/>
      <c r="AS225" s="140">
        <f>'[4]Relatório Empregados II'!$DQ226:$DQ226</f>
        <v>0</v>
      </c>
      <c r="AT225" s="169">
        <f>'[4]Relatório Empregados II'!$DT226</f>
        <v>0</v>
      </c>
      <c r="AU225" s="167">
        <f>'[4]Relatório Empregados II'!$DV226</f>
        <v>0</v>
      </c>
      <c r="AV225" s="167">
        <f>'[4]Relatório Empregados II'!$DX226</f>
        <v>0</v>
      </c>
      <c r="AW225" s="156">
        <f>'[4]Relatório Empregados II'!$DZ226</f>
        <v>0</v>
      </c>
      <c r="AX225" s="156">
        <f>'[4]Relatório Empregados II'!$EB226</f>
        <v>0</v>
      </c>
      <c r="AY225" s="167">
        <f>'[4]Relatório Empregados II'!$ED226</f>
        <v>0</v>
      </c>
      <c r="AZ225" s="156">
        <f>'[4]Relatório Empregados II'!$EH226</f>
        <v>0</v>
      </c>
      <c r="BA225" s="156">
        <f>'[4]Relatório Empregados II'!$EJ226</f>
        <v>0</v>
      </c>
    </row>
    <row r="226" spans="1:53">
      <c r="A226" s="170">
        <f>IFERROR(('[4]Relatório Empregados II'!$A227:$B227),"")</f>
        <v>0</v>
      </c>
      <c r="B226" s="142">
        <f>'[4]Relatório Empregados II'!$D227:$D227</f>
        <v>0</v>
      </c>
      <c r="C226" s="158">
        <f>'[4]Relatório Empregados II'!$G227:$G227</f>
        <v>0</v>
      </c>
      <c r="D226" s="161">
        <f>'[4]Relatório Empregados II'!$J227</f>
        <v>0</v>
      </c>
      <c r="E226" s="143">
        <f>'[4]Relatório Empregados II'!$L227:L227</f>
        <v>0</v>
      </c>
      <c r="F226" s="144">
        <f>'[4]Relatório Empregados II'!$P227:$P227</f>
        <v>0</v>
      </c>
      <c r="G226" s="173" cm="1">
        <f t="array" ref="G226">'[4]Relatório Empregados II'!$T227:T227</f>
        <v>0</v>
      </c>
      <c r="H226" s="145">
        <f>'[4]Relatório Empregados II'!$W227</f>
        <v>0</v>
      </c>
      <c r="I226" s="146">
        <f>'[4]Relatório Empregados II'!$Y227:$Y227</f>
        <v>0</v>
      </c>
      <c r="J226" s="147">
        <f>'[4]Relatório Empregados II'!$AB227:$AB227</f>
        <v>0</v>
      </c>
      <c r="K226" s="162">
        <f>'[4]Relatório Empregados II'!$AE227:$AE227</f>
        <v>0</v>
      </c>
      <c r="L226" s="163" cm="1">
        <f t="array" ref="L226">'[4]Relatório Empregados II'!$AI227:$AI227</f>
        <v>0</v>
      </c>
      <c r="M226" s="149">
        <f>'[4]Relatório Empregados II'!$AL227:$AL227</f>
        <v>0</v>
      </c>
      <c r="N226" s="150">
        <f>'[4]Relatório Empregados II'!$AP227</f>
        <v>0</v>
      </c>
      <c r="O226" s="163">
        <f>'[4]Relatório Empregados II'!$AR227</f>
        <v>0</v>
      </c>
      <c r="P226" s="151">
        <f>'[4]Relatório Empregados II'!$AT227:$AT227</f>
        <v>0</v>
      </c>
      <c r="Q226" s="152">
        <f>'[4]Relatório Empregados II'!$AX227:$AX227</f>
        <v>0</v>
      </c>
      <c r="R226" s="153">
        <f>'[4]Relatório Empregados II'!$BA227:$BA227</f>
        <v>0</v>
      </c>
      <c r="S226" s="154">
        <f>'[4]Relatório Empregados II'!$BE227:$BE227</f>
        <v>0</v>
      </c>
      <c r="T226" s="154">
        <f>'[4]Relatório Empregados II'!$BH227:$BH227</f>
        <v>0</v>
      </c>
      <c r="U226" s="148">
        <f>'[4]Relatório Empregados II'!$BK227:$BK227</f>
        <v>0</v>
      </c>
      <c r="V226" s="165">
        <f>'[4]Relatório Empregados II'!$BN227</f>
        <v>0</v>
      </c>
      <c r="W226" s="204">
        <f>'[4]Relatório Empregados II'!$BP227</f>
        <v>0</v>
      </c>
      <c r="X226" s="140">
        <f>'[4]Relatório Empregados II'!$BR227:$BR227</f>
        <v>0</v>
      </c>
      <c r="Y226" s="157">
        <f>'[4]Relatório Empregados II'!$BU227</f>
        <v>0</v>
      </c>
      <c r="Z226" s="167">
        <f>'[4]Relatório Empregados II'!$BW227:$BW227</f>
        <v>0</v>
      </c>
      <c r="AA226" s="168">
        <f>'[4]Relatório Empregados II'!$CA227:$CA227</f>
        <v>0</v>
      </c>
      <c r="AB226" s="168">
        <f>'[4]Relatório Empregados II'!$CD227:$CD227</f>
        <v>0</v>
      </c>
      <c r="AC226" s="168">
        <f>'[4]Relatório Empregados II'!$CG227:$CG227</f>
        <v>0</v>
      </c>
      <c r="AD226" s="168">
        <f>'[4]Relatório Empregados II'!$CJ227</f>
        <v>0</v>
      </c>
      <c r="AE226" s="168">
        <f>'[4]Relatório Empregados II'!$CL227</f>
        <v>0</v>
      </c>
      <c r="AF226" s="168">
        <f>'[4]Relatório Empregados II'!$CN227:$CN227</f>
        <v>0</v>
      </c>
      <c r="AG226" s="168">
        <f>'[4]Relatório Empregados II'!$CQ227</f>
        <v>0</v>
      </c>
      <c r="AH226" s="140">
        <f>'[4]Relatório Empregados II'!$CS227:$CS227</f>
        <v>0</v>
      </c>
      <c r="AI226" s="157">
        <f>'[4]Relatório Empregados II'!$CV227:$CV227</f>
        <v>0</v>
      </c>
      <c r="AJ226" s="140">
        <f>'[4]Relatório Empregados II'!$CY227:$CY227</f>
        <v>0</v>
      </c>
      <c r="AK226" s="157">
        <f>'[4]Relatório Empregados II'!$DB227:$DB227</f>
        <v>0</v>
      </c>
      <c r="AL226" s="140">
        <f>'[4]Relatório Empregados II'!$DE227:$DE227</f>
        <v>0</v>
      </c>
      <c r="AM226" s="140">
        <f>'[4]Relatório Empregados II'!$DH227</f>
        <v>0</v>
      </c>
      <c r="AN226" s="157">
        <f>'[4]Relatório Empregados II'!$DJ227</f>
        <v>0</v>
      </c>
      <c r="AO226" s="140">
        <f>'[4]Relatório Empregados II'!$DL227</f>
        <v>0</v>
      </c>
      <c r="AP226" s="140">
        <f>'[4]Relatório Empregados II'!$DM$3:$DM227</f>
        <v>0</v>
      </c>
      <c r="AQ226" s="159"/>
      <c r="AR226" s="159"/>
      <c r="AS226" s="140">
        <f>'[4]Relatório Empregados II'!$DQ227:$DQ227</f>
        <v>0</v>
      </c>
      <c r="AT226" s="169">
        <f>'[4]Relatório Empregados II'!$DT227</f>
        <v>0</v>
      </c>
      <c r="AU226" s="167">
        <f>'[4]Relatório Empregados II'!$DV227</f>
        <v>0</v>
      </c>
      <c r="AV226" s="167">
        <f>'[4]Relatório Empregados II'!$DX227</f>
        <v>0</v>
      </c>
      <c r="AW226" s="156">
        <f>'[4]Relatório Empregados II'!$DZ227</f>
        <v>0</v>
      </c>
      <c r="AX226" s="156">
        <f>'[4]Relatório Empregados II'!$EB227</f>
        <v>0</v>
      </c>
      <c r="AY226" s="167">
        <f>'[4]Relatório Empregados II'!$ED227</f>
        <v>0</v>
      </c>
      <c r="AZ226" s="156">
        <f>'[4]Relatório Empregados II'!$EH227</f>
        <v>0</v>
      </c>
      <c r="BA226" s="156">
        <f>'[4]Relatório Empregados II'!$EJ227</f>
        <v>0</v>
      </c>
    </row>
    <row r="227" spans="1:53">
      <c r="A227" s="170">
        <f>IFERROR(('[4]Relatório Empregados II'!$A228:$B228),"")</f>
        <v>0</v>
      </c>
      <c r="B227" s="142">
        <f>'[4]Relatório Empregados II'!$D228:$D228</f>
        <v>0</v>
      </c>
      <c r="C227" s="158">
        <f>'[4]Relatório Empregados II'!$G228:$G228</f>
        <v>0</v>
      </c>
      <c r="D227" s="161">
        <f>'[4]Relatório Empregados II'!$J228</f>
        <v>0</v>
      </c>
      <c r="E227" s="143">
        <f>'[4]Relatório Empregados II'!$L228:L228</f>
        <v>0</v>
      </c>
      <c r="F227" s="144">
        <f>'[4]Relatório Empregados II'!$P228:$P228</f>
        <v>0</v>
      </c>
      <c r="G227" s="173" cm="1">
        <f t="array" ref="G227">'[4]Relatório Empregados II'!$T228:T228</f>
        <v>0</v>
      </c>
      <c r="H227" s="145">
        <f>'[4]Relatório Empregados II'!$W228</f>
        <v>0</v>
      </c>
      <c r="I227" s="146">
        <f>'[4]Relatório Empregados II'!$Y228:$Y228</f>
        <v>0</v>
      </c>
      <c r="J227" s="147">
        <f>'[4]Relatório Empregados II'!$AB228:$AB228</f>
        <v>0</v>
      </c>
      <c r="K227" s="162">
        <f>'[4]Relatório Empregados II'!$AE228:$AE228</f>
        <v>0</v>
      </c>
      <c r="L227" s="163" cm="1">
        <f t="array" ref="L227">'[4]Relatório Empregados II'!$AI228:$AI228</f>
        <v>0</v>
      </c>
      <c r="M227" s="149">
        <f>'[4]Relatório Empregados II'!$AL228:$AL228</f>
        <v>0</v>
      </c>
      <c r="N227" s="150">
        <f>'[4]Relatório Empregados II'!$AP228</f>
        <v>0</v>
      </c>
      <c r="O227" s="163">
        <f>'[4]Relatório Empregados II'!$AR228</f>
        <v>0</v>
      </c>
      <c r="P227" s="151">
        <f>'[4]Relatório Empregados II'!$AT228:$AT228</f>
        <v>0</v>
      </c>
      <c r="Q227" s="152">
        <f>'[4]Relatório Empregados II'!$AX228:$AX228</f>
        <v>0</v>
      </c>
      <c r="R227" s="153">
        <f>'[4]Relatório Empregados II'!$BA228:$BA228</f>
        <v>0</v>
      </c>
      <c r="S227" s="154">
        <f>'[4]Relatório Empregados II'!$BE228:$BE228</f>
        <v>0</v>
      </c>
      <c r="T227" s="154">
        <f>'[4]Relatório Empregados II'!$BH228:$BH228</f>
        <v>0</v>
      </c>
      <c r="U227" s="148">
        <f>'[4]Relatório Empregados II'!$BK228:$BK228</f>
        <v>0</v>
      </c>
      <c r="V227" s="165">
        <f>'[4]Relatório Empregados II'!$BN228</f>
        <v>0</v>
      </c>
      <c r="W227" s="204">
        <f>'[4]Relatório Empregados II'!$BP228</f>
        <v>0</v>
      </c>
      <c r="X227" s="140">
        <f>'[4]Relatório Empregados II'!$BR228:$BR228</f>
        <v>0</v>
      </c>
      <c r="Y227" s="157">
        <f>'[4]Relatório Empregados II'!$BU228</f>
        <v>0</v>
      </c>
      <c r="Z227" s="167">
        <f>'[4]Relatório Empregados II'!$BW228:$BW228</f>
        <v>0</v>
      </c>
      <c r="AA227" s="168">
        <f>'[4]Relatório Empregados II'!$CA228:$CA228</f>
        <v>0</v>
      </c>
      <c r="AB227" s="168">
        <f>'[4]Relatório Empregados II'!$CD228:$CD228</f>
        <v>0</v>
      </c>
      <c r="AC227" s="168">
        <f>'[4]Relatório Empregados II'!$CG228:$CG228</f>
        <v>0</v>
      </c>
      <c r="AD227" s="168">
        <f>'[4]Relatório Empregados II'!$CJ228</f>
        <v>0</v>
      </c>
      <c r="AE227" s="168">
        <f>'[4]Relatório Empregados II'!$CL228</f>
        <v>0</v>
      </c>
      <c r="AF227" s="168">
        <f>'[4]Relatório Empregados II'!$CN228:$CN228</f>
        <v>0</v>
      </c>
      <c r="AG227" s="168">
        <f>'[4]Relatório Empregados II'!$CQ228</f>
        <v>0</v>
      </c>
      <c r="AH227" s="140">
        <f>'[4]Relatório Empregados II'!$CS228:$CS228</f>
        <v>0</v>
      </c>
      <c r="AI227" s="157">
        <f>'[4]Relatório Empregados II'!$CV228:$CV228</f>
        <v>0</v>
      </c>
      <c r="AJ227" s="140">
        <f>'[4]Relatório Empregados II'!$CY228:$CY228</f>
        <v>0</v>
      </c>
      <c r="AK227" s="157">
        <f>'[4]Relatório Empregados II'!$DB228:$DB228</f>
        <v>0</v>
      </c>
      <c r="AL227" s="140">
        <f>'[4]Relatório Empregados II'!$DE228:$DE228</f>
        <v>0</v>
      </c>
      <c r="AM227" s="140">
        <f>'[4]Relatório Empregados II'!$DH228</f>
        <v>0</v>
      </c>
      <c r="AN227" s="157">
        <f>'[4]Relatório Empregados II'!$DJ228</f>
        <v>0</v>
      </c>
      <c r="AO227" s="140">
        <f>'[4]Relatório Empregados II'!$DL228</f>
        <v>0</v>
      </c>
      <c r="AP227" s="140">
        <f>'[4]Relatório Empregados II'!$DM$3:$DM228</f>
        <v>0</v>
      </c>
      <c r="AQ227" s="159"/>
      <c r="AR227" s="159"/>
      <c r="AS227" s="140">
        <f>'[4]Relatório Empregados II'!$DQ228:$DQ228</f>
        <v>0</v>
      </c>
      <c r="AT227" s="169">
        <f>'[4]Relatório Empregados II'!$DT228</f>
        <v>0</v>
      </c>
      <c r="AU227" s="167">
        <f>'[4]Relatório Empregados II'!$DV228</f>
        <v>0</v>
      </c>
      <c r="AV227" s="167">
        <f>'[4]Relatório Empregados II'!$DX228</f>
        <v>0</v>
      </c>
      <c r="AW227" s="156">
        <f>'[4]Relatório Empregados II'!$DZ228</f>
        <v>0</v>
      </c>
      <c r="AX227" s="156">
        <f>'[4]Relatório Empregados II'!$EB228</f>
        <v>0</v>
      </c>
      <c r="AY227" s="167">
        <f>'[4]Relatório Empregados II'!$ED228</f>
        <v>0</v>
      </c>
      <c r="AZ227" s="156">
        <f>'[4]Relatório Empregados II'!$EH228</f>
        <v>0</v>
      </c>
      <c r="BA227" s="156">
        <f>'[4]Relatório Empregados II'!$EJ228</f>
        <v>0</v>
      </c>
    </row>
    <row r="228" spans="1:53">
      <c r="A228" s="170">
        <f>IFERROR(('[4]Relatório Empregados II'!$A229:$B229),"")</f>
        <v>0</v>
      </c>
      <c r="B228" s="142">
        <f>'[4]Relatório Empregados II'!$D229:$D229</f>
        <v>0</v>
      </c>
      <c r="C228" s="158">
        <f>'[4]Relatório Empregados II'!$G229:$G229</f>
        <v>0</v>
      </c>
      <c r="D228" s="161">
        <f>'[4]Relatório Empregados II'!$J229</f>
        <v>0</v>
      </c>
      <c r="E228" s="143">
        <f>'[4]Relatório Empregados II'!$L229:L229</f>
        <v>0</v>
      </c>
      <c r="F228" s="144">
        <f>'[4]Relatório Empregados II'!$P229:$P229</f>
        <v>0</v>
      </c>
      <c r="G228" s="173" cm="1">
        <f t="array" ref="G228">'[4]Relatório Empregados II'!$T229:T229</f>
        <v>0</v>
      </c>
      <c r="H228" s="145">
        <f>'[4]Relatório Empregados II'!$W229</f>
        <v>0</v>
      </c>
      <c r="I228" s="146">
        <f>'[4]Relatório Empregados II'!$Y229:$Y229</f>
        <v>0</v>
      </c>
      <c r="J228" s="147">
        <f>'[4]Relatório Empregados II'!$AB229:$AB229</f>
        <v>0</v>
      </c>
      <c r="K228" s="162">
        <f>'[4]Relatório Empregados II'!$AE229:$AE229</f>
        <v>0</v>
      </c>
      <c r="L228" s="163" cm="1">
        <f t="array" ref="L228">'[4]Relatório Empregados II'!$AI229:$AI229</f>
        <v>0</v>
      </c>
      <c r="M228" s="149">
        <f>'[4]Relatório Empregados II'!$AL229:$AL229</f>
        <v>0</v>
      </c>
      <c r="N228" s="150">
        <f>'[4]Relatório Empregados II'!$AP229</f>
        <v>0</v>
      </c>
      <c r="O228" s="163">
        <f>'[4]Relatório Empregados II'!$AR229</f>
        <v>0</v>
      </c>
      <c r="P228" s="151">
        <f>'[4]Relatório Empregados II'!$AT229:$AT229</f>
        <v>0</v>
      </c>
      <c r="Q228" s="152">
        <f>'[4]Relatório Empregados II'!$AX229:$AX229</f>
        <v>0</v>
      </c>
      <c r="R228" s="153">
        <f>'[4]Relatório Empregados II'!$BA229:$BA229</f>
        <v>0</v>
      </c>
      <c r="S228" s="154">
        <f>'[4]Relatório Empregados II'!$BE229:$BE229</f>
        <v>0</v>
      </c>
      <c r="T228" s="154">
        <f>'[4]Relatório Empregados II'!$BH229:$BH229</f>
        <v>0</v>
      </c>
      <c r="U228" s="148">
        <f>'[4]Relatório Empregados II'!$BK229:$BK229</f>
        <v>0</v>
      </c>
      <c r="V228" s="165">
        <f>'[4]Relatório Empregados II'!$BN229</f>
        <v>0</v>
      </c>
      <c r="W228" s="204">
        <f>'[4]Relatório Empregados II'!$BP229</f>
        <v>0</v>
      </c>
      <c r="X228" s="140">
        <f>'[4]Relatório Empregados II'!$BR229:$BR229</f>
        <v>0</v>
      </c>
      <c r="Y228" s="157">
        <f>'[4]Relatório Empregados II'!$BU229</f>
        <v>0</v>
      </c>
      <c r="Z228" s="167">
        <f>'[4]Relatório Empregados II'!$BW229:$BW229</f>
        <v>0</v>
      </c>
      <c r="AA228" s="168">
        <f>'[4]Relatório Empregados II'!$CA229:$CA229</f>
        <v>0</v>
      </c>
      <c r="AB228" s="168">
        <f>'[4]Relatório Empregados II'!$CD229:$CD229</f>
        <v>0</v>
      </c>
      <c r="AC228" s="168">
        <f>'[4]Relatório Empregados II'!$CG229:$CG229</f>
        <v>0</v>
      </c>
      <c r="AD228" s="168">
        <f>'[4]Relatório Empregados II'!$CJ229</f>
        <v>0</v>
      </c>
      <c r="AE228" s="168">
        <f>'[4]Relatório Empregados II'!$CL229</f>
        <v>0</v>
      </c>
      <c r="AF228" s="168">
        <f>'[4]Relatório Empregados II'!$CN229:$CN229</f>
        <v>0</v>
      </c>
      <c r="AG228" s="168">
        <f>'[4]Relatório Empregados II'!$CQ229</f>
        <v>0</v>
      </c>
      <c r="AH228" s="140">
        <f>'[4]Relatório Empregados II'!$CS229:$CS229</f>
        <v>0</v>
      </c>
      <c r="AI228" s="157">
        <f>'[4]Relatório Empregados II'!$CV229:$CV229</f>
        <v>0</v>
      </c>
      <c r="AJ228" s="140">
        <f>'[4]Relatório Empregados II'!$CY229:$CY229</f>
        <v>0</v>
      </c>
      <c r="AK228" s="157">
        <f>'[4]Relatório Empregados II'!$DB229:$DB229</f>
        <v>0</v>
      </c>
      <c r="AL228" s="140">
        <f>'[4]Relatório Empregados II'!$DE229:$DE229</f>
        <v>0</v>
      </c>
      <c r="AM228" s="140">
        <f>'[4]Relatório Empregados II'!$DH229</f>
        <v>0</v>
      </c>
      <c r="AN228" s="157">
        <f>'[4]Relatório Empregados II'!$DJ229</f>
        <v>0</v>
      </c>
      <c r="AO228" s="140">
        <f>'[4]Relatório Empregados II'!$DL229</f>
        <v>0</v>
      </c>
      <c r="AP228" s="140">
        <f>'[4]Relatório Empregados II'!$DM$3:$DM229</f>
        <v>0</v>
      </c>
      <c r="AQ228" s="159"/>
      <c r="AR228" s="159"/>
      <c r="AS228" s="140">
        <f>'[4]Relatório Empregados II'!$DQ229:$DQ229</f>
        <v>0</v>
      </c>
      <c r="AT228" s="169">
        <f>'[4]Relatório Empregados II'!$DT229</f>
        <v>0</v>
      </c>
      <c r="AU228" s="167">
        <f>'[4]Relatório Empregados II'!$DV229</f>
        <v>0</v>
      </c>
      <c r="AV228" s="167">
        <f>'[4]Relatório Empregados II'!$DX229</f>
        <v>0</v>
      </c>
      <c r="AW228" s="156">
        <f>'[4]Relatório Empregados II'!$DZ229</f>
        <v>0</v>
      </c>
      <c r="AX228" s="156">
        <f>'[4]Relatório Empregados II'!$EB229</f>
        <v>0</v>
      </c>
      <c r="AY228" s="167">
        <f>'[4]Relatório Empregados II'!$ED229</f>
        <v>0</v>
      </c>
      <c r="AZ228" s="156">
        <f>'[4]Relatório Empregados II'!$EH229</f>
        <v>0</v>
      </c>
      <c r="BA228" s="156">
        <f>'[4]Relatório Empregados II'!$EJ229</f>
        <v>0</v>
      </c>
    </row>
    <row r="229" spans="1:53">
      <c r="A229" s="170">
        <f>IFERROR(('[4]Relatório Empregados II'!$A230:$B230),"")</f>
        <v>0</v>
      </c>
      <c r="B229" s="142">
        <f>'[4]Relatório Empregados II'!$D230:$D230</f>
        <v>0</v>
      </c>
      <c r="C229" s="158">
        <f>'[4]Relatório Empregados II'!$G230:$G230</f>
        <v>0</v>
      </c>
      <c r="D229" s="161">
        <f>'[4]Relatório Empregados II'!$J230</f>
        <v>0</v>
      </c>
      <c r="E229" s="143">
        <f>'[4]Relatório Empregados II'!$L230:L230</f>
        <v>0</v>
      </c>
      <c r="F229" s="144">
        <f>'[4]Relatório Empregados II'!$P230:$P230</f>
        <v>0</v>
      </c>
      <c r="G229" s="173" cm="1">
        <f t="array" ref="G229">'[4]Relatório Empregados II'!$T230:T230</f>
        <v>0</v>
      </c>
      <c r="H229" s="145">
        <f>'[4]Relatório Empregados II'!$W230</f>
        <v>0</v>
      </c>
      <c r="I229" s="146">
        <f>'[4]Relatório Empregados II'!$Y230:$Y230</f>
        <v>0</v>
      </c>
      <c r="J229" s="147">
        <f>'[4]Relatório Empregados II'!$AB230:$AB230</f>
        <v>0</v>
      </c>
      <c r="K229" s="162">
        <f>'[4]Relatório Empregados II'!$AE230:$AE230</f>
        <v>0</v>
      </c>
      <c r="L229" s="163" cm="1">
        <f t="array" ref="L229">'[4]Relatório Empregados II'!$AI230:$AI230</f>
        <v>0</v>
      </c>
      <c r="M229" s="149">
        <f>'[4]Relatório Empregados II'!$AL230:$AL230</f>
        <v>0</v>
      </c>
      <c r="N229" s="150">
        <f>'[4]Relatório Empregados II'!$AP230</f>
        <v>0</v>
      </c>
      <c r="O229" s="163">
        <f>'[4]Relatório Empregados II'!$AR230</f>
        <v>0</v>
      </c>
      <c r="P229" s="151">
        <f>'[4]Relatório Empregados II'!$AT230:$AT230</f>
        <v>0</v>
      </c>
      <c r="Q229" s="152">
        <f>'[4]Relatório Empregados II'!$AX230:$AX230</f>
        <v>0</v>
      </c>
      <c r="R229" s="153">
        <f>'[4]Relatório Empregados II'!$BA230:$BA230</f>
        <v>0</v>
      </c>
      <c r="S229" s="154">
        <f>'[4]Relatório Empregados II'!$BE230:$BE230</f>
        <v>0</v>
      </c>
      <c r="T229" s="154">
        <f>'[4]Relatório Empregados II'!$BH230:$BH230</f>
        <v>0</v>
      </c>
      <c r="U229" s="148">
        <f>'[4]Relatório Empregados II'!$BK230:$BK230</f>
        <v>0</v>
      </c>
      <c r="V229" s="165">
        <f>'[4]Relatório Empregados II'!$BN230</f>
        <v>0</v>
      </c>
      <c r="W229" s="204">
        <f>'[4]Relatório Empregados II'!$BP230</f>
        <v>0</v>
      </c>
      <c r="X229" s="140">
        <f>'[4]Relatório Empregados II'!$BR230:$BR230</f>
        <v>0</v>
      </c>
      <c r="Y229" s="157">
        <f>'[4]Relatório Empregados II'!$BU230</f>
        <v>0</v>
      </c>
      <c r="Z229" s="167">
        <f>'[4]Relatório Empregados II'!$BW230:$BW230</f>
        <v>0</v>
      </c>
      <c r="AA229" s="168">
        <f>'[4]Relatório Empregados II'!$CA230:$CA230</f>
        <v>0</v>
      </c>
      <c r="AB229" s="168">
        <f>'[4]Relatório Empregados II'!$CD230:$CD230</f>
        <v>0</v>
      </c>
      <c r="AC229" s="168">
        <f>'[4]Relatório Empregados II'!$CG230:$CG230</f>
        <v>0</v>
      </c>
      <c r="AD229" s="168">
        <f>'[4]Relatório Empregados II'!$CJ230</f>
        <v>0</v>
      </c>
      <c r="AE229" s="168">
        <f>'[4]Relatório Empregados II'!$CL230</f>
        <v>0</v>
      </c>
      <c r="AF229" s="168">
        <f>'[4]Relatório Empregados II'!$CN230:$CN230</f>
        <v>0</v>
      </c>
      <c r="AG229" s="168">
        <f>'[4]Relatório Empregados II'!$CQ230</f>
        <v>0</v>
      </c>
      <c r="AH229" s="140">
        <f>'[4]Relatório Empregados II'!$CS230:$CS230</f>
        <v>0</v>
      </c>
      <c r="AI229" s="157">
        <f>'[4]Relatório Empregados II'!$CV230:$CV230</f>
        <v>0</v>
      </c>
      <c r="AJ229" s="140">
        <f>'[4]Relatório Empregados II'!$CY230:$CY230</f>
        <v>0</v>
      </c>
      <c r="AK229" s="157">
        <f>'[4]Relatório Empregados II'!$DB230:$DB230</f>
        <v>0</v>
      </c>
      <c r="AL229" s="140">
        <f>'[4]Relatório Empregados II'!$DE230:$DE230</f>
        <v>0</v>
      </c>
      <c r="AM229" s="140">
        <f>'[4]Relatório Empregados II'!$DH230</f>
        <v>0</v>
      </c>
      <c r="AN229" s="157">
        <f>'[4]Relatório Empregados II'!$DJ230</f>
        <v>0</v>
      </c>
      <c r="AO229" s="140">
        <f>'[4]Relatório Empregados II'!$DL230</f>
        <v>0</v>
      </c>
      <c r="AP229" s="140">
        <f>'[4]Relatório Empregados II'!$DM$3:$DM230</f>
        <v>0</v>
      </c>
      <c r="AQ229" s="155"/>
      <c r="AR229" s="155"/>
      <c r="AS229" s="140">
        <f>'[4]Relatório Empregados II'!$DQ230:$DQ230</f>
        <v>0</v>
      </c>
      <c r="AT229" s="169">
        <f>'[4]Relatório Empregados II'!$DT230</f>
        <v>0</v>
      </c>
      <c r="AU229" s="167">
        <f>'[4]Relatório Empregados II'!$DV230</f>
        <v>0</v>
      </c>
      <c r="AV229" s="167">
        <f>'[4]Relatório Empregados II'!$DX230</f>
        <v>0</v>
      </c>
      <c r="AW229" s="156">
        <f>'[4]Relatório Empregados II'!$DZ230</f>
        <v>0</v>
      </c>
      <c r="AX229" s="156">
        <f>'[4]Relatório Empregados II'!$EB230</f>
        <v>0</v>
      </c>
      <c r="AY229" s="167">
        <f>'[4]Relatório Empregados II'!$ED230</f>
        <v>0</v>
      </c>
      <c r="AZ229" s="156">
        <f>'[4]Relatório Empregados II'!$EH230</f>
        <v>0</v>
      </c>
      <c r="BA229" s="156">
        <f>'[4]Relatório Empregados II'!$EJ230</f>
        <v>0</v>
      </c>
    </row>
  </sheetData>
  <autoFilter ref="A1:BA229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"/>
  <sheetViews>
    <sheetView topLeftCell="A106" workbookViewId="0">
      <selection activeCell="A120" sqref="A120"/>
    </sheetView>
  </sheetViews>
  <sheetFormatPr defaultColWidth="8.7109375" defaultRowHeight="20.100000000000001" customHeight="1"/>
  <cols>
    <col min="1" max="1" width="44.7109375" style="317" bestFit="1" customWidth="1"/>
    <col min="2" max="2" width="8.140625" style="317" bestFit="1" customWidth="1"/>
    <col min="3" max="3" width="60.140625" style="317" bestFit="1" customWidth="1"/>
    <col min="4" max="4" width="18.7109375" style="374" bestFit="1" customWidth="1"/>
    <col min="5" max="5" width="16.28515625" style="374" bestFit="1" customWidth="1"/>
    <col min="6" max="16384" width="8.7109375" style="374"/>
  </cols>
  <sheetData>
    <row r="1" spans="1:5" ht="20.100000000000001" customHeight="1">
      <c r="A1" s="294"/>
      <c r="B1" s="513"/>
      <c r="C1" s="514"/>
      <c r="D1" s="373"/>
      <c r="E1" s="373"/>
    </row>
    <row r="2" spans="1:5" ht="20.100000000000001" customHeight="1">
      <c r="A2" s="295"/>
      <c r="B2" s="458" t="s">
        <v>243</v>
      </c>
      <c r="C2" s="515"/>
    </row>
    <row r="3" spans="1:5" ht="20.100000000000001" customHeight="1" thickBot="1">
      <c r="A3" s="296"/>
      <c r="B3" s="516"/>
      <c r="C3" s="517"/>
    </row>
    <row r="4" spans="1:5" ht="20.100000000000001" customHeight="1">
      <c r="A4" s="297" t="s">
        <v>1219</v>
      </c>
      <c r="B4" s="297" t="s">
        <v>54</v>
      </c>
      <c r="C4" s="297" t="s">
        <v>55</v>
      </c>
    </row>
    <row r="5" spans="1:5" ht="20.100000000000001" customHeight="1">
      <c r="A5" s="298"/>
      <c r="B5" s="298">
        <v>1</v>
      </c>
      <c r="C5" s="299" t="s">
        <v>60</v>
      </c>
    </row>
    <row r="6" spans="1:5" ht="20.100000000000001" customHeight="1">
      <c r="A6" s="300" t="s">
        <v>1263</v>
      </c>
      <c r="B6" s="301" t="s">
        <v>17</v>
      </c>
      <c r="C6" s="302" t="s">
        <v>1264</v>
      </c>
    </row>
    <row r="7" spans="1:5" ht="20.100000000000001" customHeight="1">
      <c r="A7" s="300" t="s">
        <v>1265</v>
      </c>
      <c r="B7" s="301" t="s">
        <v>17</v>
      </c>
      <c r="C7" s="302" t="s">
        <v>1264</v>
      </c>
    </row>
    <row r="8" spans="1:5" ht="20.100000000000001" customHeight="1">
      <c r="A8" s="300" t="s">
        <v>1543</v>
      </c>
      <c r="B8" s="301" t="s">
        <v>17</v>
      </c>
      <c r="C8" s="302" t="s">
        <v>1264</v>
      </c>
    </row>
    <row r="9" spans="1:5" ht="20.100000000000001" customHeight="1">
      <c r="A9" s="303" t="s">
        <v>1839</v>
      </c>
      <c r="B9" s="301" t="s">
        <v>17</v>
      </c>
      <c r="C9" s="303" t="s">
        <v>1839</v>
      </c>
    </row>
    <row r="10" spans="1:5" ht="20.100000000000001" customHeight="1">
      <c r="A10" s="303" t="s">
        <v>1266</v>
      </c>
      <c r="B10" s="301" t="s">
        <v>20</v>
      </c>
      <c r="C10" s="302" t="s">
        <v>1267</v>
      </c>
    </row>
    <row r="11" spans="1:5" ht="20.100000000000001" customHeight="1">
      <c r="A11" s="304" t="s">
        <v>1268</v>
      </c>
      <c r="B11" s="301" t="s">
        <v>20</v>
      </c>
      <c r="C11" s="302" t="s">
        <v>1267</v>
      </c>
    </row>
    <row r="12" spans="1:5" ht="20.100000000000001" customHeight="1">
      <c r="A12" s="300" t="s">
        <v>1269</v>
      </c>
      <c r="B12" s="301" t="s">
        <v>22</v>
      </c>
      <c r="C12" s="302" t="s">
        <v>1269</v>
      </c>
    </row>
    <row r="13" spans="1:5" ht="20.100000000000001" customHeight="1">
      <c r="A13" s="300" t="s">
        <v>198</v>
      </c>
      <c r="B13" s="301" t="s">
        <v>23</v>
      </c>
      <c r="C13" s="302" t="s">
        <v>198</v>
      </c>
    </row>
    <row r="14" spans="1:5" ht="20.100000000000001" customHeight="1">
      <c r="A14" s="304" t="s">
        <v>1270</v>
      </c>
      <c r="B14" s="301" t="s">
        <v>245</v>
      </c>
      <c r="C14" s="302" t="s">
        <v>246</v>
      </c>
    </row>
    <row r="15" spans="1:5" ht="20.100000000000001" customHeight="1">
      <c r="A15" s="300" t="s">
        <v>1271</v>
      </c>
      <c r="B15" s="301" t="s">
        <v>245</v>
      </c>
      <c r="C15" s="302" t="s">
        <v>246</v>
      </c>
    </row>
    <row r="16" spans="1:5" ht="20.100000000000001" customHeight="1">
      <c r="A16" s="300" t="s">
        <v>1544</v>
      </c>
      <c r="B16" s="301" t="s">
        <v>245</v>
      </c>
      <c r="C16" s="302" t="s">
        <v>246</v>
      </c>
    </row>
    <row r="17" spans="1:3" ht="20.100000000000001" customHeight="1">
      <c r="A17" s="304" t="s">
        <v>1272</v>
      </c>
      <c r="B17" s="301" t="s">
        <v>245</v>
      </c>
      <c r="C17" s="302" t="s">
        <v>246</v>
      </c>
    </row>
    <row r="18" spans="1:3" ht="20.100000000000001" customHeight="1">
      <c r="A18" s="300" t="s">
        <v>1220</v>
      </c>
      <c r="B18" s="301" t="s">
        <v>245</v>
      </c>
      <c r="C18" s="302" t="s">
        <v>246</v>
      </c>
    </row>
    <row r="19" spans="1:3" ht="20.100000000000001" customHeight="1">
      <c r="A19" s="300"/>
      <c r="B19" s="301" t="s">
        <v>247</v>
      </c>
      <c r="C19" s="302" t="s">
        <v>248</v>
      </c>
    </row>
    <row r="20" spans="1:3" ht="20.100000000000001" customHeight="1">
      <c r="A20" s="300"/>
      <c r="B20" s="301" t="s">
        <v>249</v>
      </c>
      <c r="C20" s="302" t="s">
        <v>1273</v>
      </c>
    </row>
    <row r="21" spans="1:3" ht="20.100000000000001" customHeight="1">
      <c r="A21" s="300" t="s">
        <v>1545</v>
      </c>
      <c r="B21" s="301" t="s">
        <v>251</v>
      </c>
      <c r="C21" s="302" t="s">
        <v>1545</v>
      </c>
    </row>
    <row r="22" spans="1:3" ht="20.100000000000001" customHeight="1">
      <c r="A22" s="305"/>
      <c r="B22" s="301" t="s">
        <v>252</v>
      </c>
      <c r="C22" s="302" t="s">
        <v>1274</v>
      </c>
    </row>
    <row r="23" spans="1:3" ht="20.100000000000001" customHeight="1">
      <c r="A23" s="305"/>
      <c r="B23" s="301" t="s">
        <v>290</v>
      </c>
      <c r="C23" s="302" t="s">
        <v>253</v>
      </c>
    </row>
    <row r="24" spans="1:3" ht="20.100000000000001" customHeight="1">
      <c r="A24" s="300" t="s">
        <v>1546</v>
      </c>
      <c r="B24" s="306" t="s">
        <v>251</v>
      </c>
      <c r="C24" s="307" t="s">
        <v>1547</v>
      </c>
    </row>
    <row r="25" spans="1:3" ht="20.100000000000001" customHeight="1">
      <c r="A25" s="305"/>
      <c r="B25" s="306" t="s">
        <v>252</v>
      </c>
      <c r="C25" s="307" t="s">
        <v>253</v>
      </c>
    </row>
    <row r="26" spans="1:3" ht="20.100000000000001" customHeight="1">
      <c r="A26" s="300" t="s">
        <v>1275</v>
      </c>
      <c r="B26" s="306" t="s">
        <v>290</v>
      </c>
      <c r="C26" s="307" t="s">
        <v>1276</v>
      </c>
    </row>
    <row r="27" spans="1:3" ht="20.100000000000001" customHeight="1">
      <c r="A27" s="308"/>
      <c r="B27" s="308"/>
      <c r="C27" s="309" t="s">
        <v>254</v>
      </c>
    </row>
    <row r="28" spans="1:3" ht="20.100000000000001" customHeight="1">
      <c r="A28" s="298"/>
      <c r="B28" s="298">
        <v>2</v>
      </c>
      <c r="C28" s="299" t="s">
        <v>255</v>
      </c>
    </row>
    <row r="29" spans="1:3" ht="20.100000000000001" customHeight="1">
      <c r="A29" s="300" t="s">
        <v>256</v>
      </c>
      <c r="B29" s="310" t="s">
        <v>24</v>
      </c>
      <c r="C29" s="311" t="s">
        <v>256</v>
      </c>
    </row>
    <row r="30" spans="1:3" ht="20.100000000000001" customHeight="1">
      <c r="A30" s="300" t="s">
        <v>1221</v>
      </c>
      <c r="B30" s="310" t="s">
        <v>25</v>
      </c>
      <c r="C30" s="311" t="s">
        <v>257</v>
      </c>
    </row>
    <row r="31" spans="1:3" ht="20.100000000000001" customHeight="1">
      <c r="A31" s="300" t="s">
        <v>1277</v>
      </c>
      <c r="B31" s="310" t="s">
        <v>26</v>
      </c>
      <c r="C31" s="311" t="s">
        <v>1278</v>
      </c>
    </row>
    <row r="32" spans="1:3" ht="20.100000000000001" customHeight="1">
      <c r="A32" s="303" t="s">
        <v>1279</v>
      </c>
      <c r="B32" s="310" t="s">
        <v>292</v>
      </c>
      <c r="C32" s="311" t="s">
        <v>1280</v>
      </c>
    </row>
    <row r="33" spans="1:3" ht="20.100000000000001" customHeight="1">
      <c r="A33" s="304" t="s">
        <v>1281</v>
      </c>
      <c r="B33" s="310" t="s">
        <v>294</v>
      </c>
      <c r="C33" s="311" t="s">
        <v>295</v>
      </c>
    </row>
    <row r="34" spans="1:3" ht="20.100000000000001" customHeight="1">
      <c r="A34" s="300" t="s">
        <v>1282</v>
      </c>
      <c r="B34" s="310" t="s">
        <v>296</v>
      </c>
      <c r="C34" s="311" t="s">
        <v>297</v>
      </c>
    </row>
    <row r="35" spans="1:3" ht="20.100000000000001" customHeight="1">
      <c r="A35" s="300" t="s">
        <v>1283</v>
      </c>
      <c r="B35" s="310" t="s">
        <v>298</v>
      </c>
      <c r="C35" s="300" t="s">
        <v>1284</v>
      </c>
    </row>
    <row r="36" spans="1:3" ht="20.100000000000001" customHeight="1">
      <c r="A36" s="304" t="s">
        <v>1285</v>
      </c>
      <c r="B36" s="310" t="s">
        <v>298</v>
      </c>
      <c r="C36" s="300" t="s">
        <v>1284</v>
      </c>
    </row>
    <row r="37" spans="1:3" ht="20.100000000000001" customHeight="1">
      <c r="A37" s="300" t="s">
        <v>1284</v>
      </c>
      <c r="B37" s="310" t="s">
        <v>298</v>
      </c>
      <c r="C37" s="300" t="s">
        <v>1284</v>
      </c>
    </row>
    <row r="38" spans="1:3" ht="20.100000000000001" customHeight="1">
      <c r="A38" s="308"/>
      <c r="B38" s="308"/>
      <c r="C38" s="309" t="s">
        <v>258</v>
      </c>
    </row>
    <row r="39" spans="1:3" ht="20.100000000000001" customHeight="1">
      <c r="A39" s="298"/>
      <c r="B39" s="298">
        <v>3</v>
      </c>
      <c r="C39" s="299" t="s">
        <v>259</v>
      </c>
    </row>
    <row r="40" spans="1:3" ht="20.100000000000001" customHeight="1">
      <c r="A40" s="300" t="s">
        <v>1286</v>
      </c>
      <c r="B40" s="312" t="s">
        <v>27</v>
      </c>
      <c r="C40" s="313" t="s">
        <v>1287</v>
      </c>
    </row>
    <row r="41" spans="1:3" ht="20.100000000000001" customHeight="1">
      <c r="A41" s="300" t="s">
        <v>1288</v>
      </c>
      <c r="B41" s="312" t="s">
        <v>28</v>
      </c>
      <c r="C41" s="313" t="s">
        <v>1289</v>
      </c>
    </row>
    <row r="42" spans="1:3" ht="20.100000000000001" customHeight="1">
      <c r="A42" s="314"/>
      <c r="B42" s="312" t="s">
        <v>29</v>
      </c>
      <c r="C42" s="313" t="s">
        <v>1290</v>
      </c>
    </row>
    <row r="43" spans="1:3" ht="20.100000000000001" customHeight="1">
      <c r="A43" s="300" t="s">
        <v>1291</v>
      </c>
      <c r="B43" s="312" t="s">
        <v>30</v>
      </c>
      <c r="C43" s="313" t="s">
        <v>36</v>
      </c>
    </row>
    <row r="44" spans="1:3" ht="20.100000000000001" customHeight="1">
      <c r="A44" s="303" t="s">
        <v>1548</v>
      </c>
      <c r="B44" s="312" t="s">
        <v>31</v>
      </c>
      <c r="C44" s="313" t="s">
        <v>1292</v>
      </c>
    </row>
    <row r="45" spans="1:3" ht="20.100000000000001" customHeight="1">
      <c r="A45" s="304" t="s">
        <v>1293</v>
      </c>
      <c r="B45" s="312" t="s">
        <v>32</v>
      </c>
      <c r="C45" s="313" t="s">
        <v>1294</v>
      </c>
    </row>
    <row r="46" spans="1:3" ht="20.100000000000001" customHeight="1">
      <c r="A46" s="300" t="s">
        <v>1295</v>
      </c>
      <c r="B46" s="312" t="s">
        <v>32</v>
      </c>
      <c r="C46" s="313" t="s">
        <v>1294</v>
      </c>
    </row>
    <row r="47" spans="1:3" ht="20.100000000000001" customHeight="1">
      <c r="A47" s="300" t="s">
        <v>1296</v>
      </c>
      <c r="B47" s="312" t="s">
        <v>33</v>
      </c>
      <c r="C47" s="313" t="s">
        <v>262</v>
      </c>
    </row>
    <row r="48" spans="1:3" ht="20.100000000000001" customHeight="1">
      <c r="A48" s="300" t="s">
        <v>1297</v>
      </c>
      <c r="B48" s="312" t="s">
        <v>34</v>
      </c>
      <c r="C48" s="313" t="s">
        <v>1297</v>
      </c>
    </row>
    <row r="49" spans="1:3" ht="20.100000000000001" customHeight="1">
      <c r="A49" s="300" t="s">
        <v>1298</v>
      </c>
      <c r="B49" s="312" t="s">
        <v>35</v>
      </c>
      <c r="C49" s="313" t="s">
        <v>1299</v>
      </c>
    </row>
    <row r="50" spans="1:3" ht="20.100000000000001" customHeight="1">
      <c r="A50" s="300" t="s">
        <v>1300</v>
      </c>
      <c r="B50" s="312" t="s">
        <v>35</v>
      </c>
      <c r="C50" s="313" t="s">
        <v>1299</v>
      </c>
    </row>
    <row r="51" spans="1:3" ht="20.100000000000001" customHeight="1">
      <c r="A51" s="314"/>
      <c r="B51" s="312" t="s">
        <v>37</v>
      </c>
      <c r="C51" s="313" t="s">
        <v>1301</v>
      </c>
    </row>
    <row r="52" spans="1:3" ht="20.100000000000001" customHeight="1">
      <c r="A52" s="300" t="s">
        <v>1302</v>
      </c>
      <c r="B52" s="312" t="s">
        <v>265</v>
      </c>
      <c r="C52" s="313" t="s">
        <v>1303</v>
      </c>
    </row>
    <row r="53" spans="1:3" ht="20.100000000000001" customHeight="1">
      <c r="A53" s="300" t="s">
        <v>1304</v>
      </c>
      <c r="B53" s="312" t="s">
        <v>267</v>
      </c>
      <c r="C53" s="313" t="s">
        <v>264</v>
      </c>
    </row>
    <row r="54" spans="1:3" ht="20.100000000000001" customHeight="1">
      <c r="A54" s="300" t="s">
        <v>1549</v>
      </c>
      <c r="B54" s="312" t="s">
        <v>38</v>
      </c>
      <c r="C54" s="313" t="s">
        <v>46</v>
      </c>
    </row>
    <row r="55" spans="1:3" ht="20.100000000000001" customHeight="1">
      <c r="A55" s="300" t="s">
        <v>1842</v>
      </c>
      <c r="B55" s="312" t="s">
        <v>38</v>
      </c>
      <c r="C55" s="313" t="s">
        <v>46</v>
      </c>
    </row>
    <row r="56" spans="1:3" ht="20.100000000000001" customHeight="1">
      <c r="A56" s="300" t="s">
        <v>1305</v>
      </c>
      <c r="B56" s="312" t="s">
        <v>269</v>
      </c>
      <c r="C56" s="313" t="s">
        <v>1305</v>
      </c>
    </row>
    <row r="57" spans="1:3" ht="20.100000000000001" customHeight="1">
      <c r="A57" s="300" t="s">
        <v>1306</v>
      </c>
      <c r="B57" s="312" t="s">
        <v>269</v>
      </c>
      <c r="C57" s="313" t="s">
        <v>1306</v>
      </c>
    </row>
    <row r="58" spans="1:3" ht="20.100000000000001" customHeight="1">
      <c r="A58" s="300" t="s">
        <v>1523</v>
      </c>
      <c r="B58" s="312" t="s">
        <v>40</v>
      </c>
      <c r="C58" s="313" t="s">
        <v>1307</v>
      </c>
    </row>
    <row r="59" spans="1:3" ht="20.100000000000001" customHeight="1">
      <c r="A59" s="300" t="s">
        <v>304</v>
      </c>
      <c r="B59" s="312" t="s">
        <v>41</v>
      </c>
      <c r="C59" s="313" t="s">
        <v>304</v>
      </c>
    </row>
    <row r="60" spans="1:3" ht="20.100000000000001" customHeight="1">
      <c r="A60" s="300" t="s">
        <v>1308</v>
      </c>
      <c r="B60" s="312" t="s">
        <v>42</v>
      </c>
      <c r="C60" s="313" t="s">
        <v>1309</v>
      </c>
    </row>
    <row r="61" spans="1:3" ht="20.100000000000001" customHeight="1">
      <c r="A61" s="300" t="s">
        <v>1310</v>
      </c>
      <c r="B61" s="312" t="s">
        <v>45</v>
      </c>
      <c r="C61" s="313" t="s">
        <v>1310</v>
      </c>
    </row>
    <row r="62" spans="1:3" ht="20.100000000000001" customHeight="1">
      <c r="A62" s="300" t="s">
        <v>1222</v>
      </c>
      <c r="B62" s="312" t="s">
        <v>306</v>
      </c>
      <c r="C62" s="313" t="s">
        <v>39</v>
      </c>
    </row>
    <row r="63" spans="1:3" ht="20.100000000000001" customHeight="1">
      <c r="A63" s="314"/>
      <c r="B63" s="312" t="s">
        <v>307</v>
      </c>
      <c r="C63" s="313" t="s">
        <v>271</v>
      </c>
    </row>
    <row r="64" spans="1:3" ht="20.100000000000001" customHeight="1">
      <c r="A64" s="300" t="s">
        <v>1311</v>
      </c>
      <c r="B64" s="312" t="s">
        <v>308</v>
      </c>
      <c r="C64" s="300" t="s">
        <v>1311</v>
      </c>
    </row>
    <row r="65" spans="1:3" ht="20.100000000000001" customHeight="1">
      <c r="A65" s="300" t="s">
        <v>1312</v>
      </c>
      <c r="B65" s="312" t="s">
        <v>310</v>
      </c>
      <c r="C65" s="300" t="s">
        <v>1313</v>
      </c>
    </row>
    <row r="66" spans="1:3" ht="20.100000000000001" customHeight="1">
      <c r="A66" s="300" t="s">
        <v>1314</v>
      </c>
      <c r="B66" s="312" t="s">
        <v>312</v>
      </c>
      <c r="C66" s="300" t="s">
        <v>1314</v>
      </c>
    </row>
    <row r="67" spans="1:3" ht="20.100000000000001" customHeight="1">
      <c r="A67" s="314"/>
      <c r="B67" s="312" t="s">
        <v>314</v>
      </c>
      <c r="C67" s="313" t="s">
        <v>1315</v>
      </c>
    </row>
    <row r="68" spans="1:3" ht="20.100000000000001" customHeight="1">
      <c r="A68" s="300" t="s">
        <v>1550</v>
      </c>
      <c r="B68" s="312" t="s">
        <v>316</v>
      </c>
      <c r="C68" s="313" t="s">
        <v>270</v>
      </c>
    </row>
    <row r="69" spans="1:3" ht="20.100000000000001" customHeight="1">
      <c r="A69" s="300" t="s">
        <v>1316</v>
      </c>
      <c r="B69" s="312" t="s">
        <v>317</v>
      </c>
      <c r="C69" s="313" t="s">
        <v>318</v>
      </c>
    </row>
    <row r="70" spans="1:3" ht="20.100000000000001" customHeight="1">
      <c r="A70" s="300" t="s">
        <v>318</v>
      </c>
      <c r="B70" s="312" t="s">
        <v>317</v>
      </c>
      <c r="C70" s="313" t="s">
        <v>318</v>
      </c>
    </row>
    <row r="71" spans="1:3" ht="20.100000000000001" customHeight="1">
      <c r="A71" s="300" t="s">
        <v>1317</v>
      </c>
      <c r="B71" s="312" t="s">
        <v>319</v>
      </c>
      <c r="C71" s="313" t="s">
        <v>320</v>
      </c>
    </row>
    <row r="72" spans="1:3" ht="20.100000000000001" customHeight="1">
      <c r="A72" s="300" t="s">
        <v>1223</v>
      </c>
      <c r="B72" s="312" t="s">
        <v>321</v>
      </c>
      <c r="C72" s="313" t="s">
        <v>322</v>
      </c>
    </row>
    <row r="73" spans="1:3" ht="20.100000000000001" customHeight="1">
      <c r="A73" s="300" t="s">
        <v>1318</v>
      </c>
      <c r="B73" s="312" t="s">
        <v>323</v>
      </c>
      <c r="C73" s="313" t="s">
        <v>324</v>
      </c>
    </row>
    <row r="74" spans="1:3" ht="20.100000000000001" customHeight="1">
      <c r="A74" s="300" t="s">
        <v>1224</v>
      </c>
      <c r="B74" s="312" t="s">
        <v>325</v>
      </c>
      <c r="C74" s="313" t="s">
        <v>326</v>
      </c>
    </row>
    <row r="75" spans="1:3" ht="20.100000000000001" customHeight="1">
      <c r="A75" s="300" t="s">
        <v>226</v>
      </c>
      <c r="B75" s="312" t="s">
        <v>327</v>
      </c>
      <c r="C75" s="313" t="s">
        <v>226</v>
      </c>
    </row>
    <row r="76" spans="1:3" ht="20.100000000000001" customHeight="1">
      <c r="A76" s="300" t="s">
        <v>1551</v>
      </c>
      <c r="B76" s="312" t="s">
        <v>328</v>
      </c>
      <c r="C76" s="313" t="s">
        <v>1319</v>
      </c>
    </row>
    <row r="77" spans="1:3" ht="20.100000000000001" customHeight="1">
      <c r="A77" s="300" t="s">
        <v>1320</v>
      </c>
      <c r="B77" s="312" t="s">
        <v>1227</v>
      </c>
      <c r="C77" s="300" t="s">
        <v>1320</v>
      </c>
    </row>
    <row r="78" spans="1:3" ht="15">
      <c r="A78" s="300" t="s">
        <v>1228</v>
      </c>
      <c r="B78" s="312" t="s">
        <v>1229</v>
      </c>
      <c r="C78" s="300" t="s">
        <v>1228</v>
      </c>
    </row>
    <row r="79" spans="1:3" ht="15">
      <c r="A79" s="300" t="s">
        <v>1321</v>
      </c>
      <c r="B79" s="312" t="s">
        <v>1231</v>
      </c>
      <c r="C79" s="300" t="s">
        <v>1322</v>
      </c>
    </row>
    <row r="80" spans="1:3" ht="15">
      <c r="A80" s="300" t="s">
        <v>1323</v>
      </c>
      <c r="B80" s="312" t="s">
        <v>1233</v>
      </c>
      <c r="C80" s="300" t="s">
        <v>1324</v>
      </c>
    </row>
    <row r="81" spans="1:3" ht="15">
      <c r="A81" s="300" t="s">
        <v>1234</v>
      </c>
      <c r="B81" s="312" t="s">
        <v>1235</v>
      </c>
      <c r="C81" s="300" t="s">
        <v>1234</v>
      </c>
    </row>
    <row r="82" spans="1:3" ht="15">
      <c r="A82" s="300" t="s">
        <v>1325</v>
      </c>
      <c r="B82" s="312" t="s">
        <v>1235</v>
      </c>
      <c r="C82" s="300" t="s">
        <v>1325</v>
      </c>
    </row>
    <row r="83" spans="1:3" ht="15">
      <c r="A83" s="300" t="s">
        <v>1552</v>
      </c>
      <c r="B83" s="312" t="s">
        <v>1235</v>
      </c>
      <c r="C83" s="300" t="s">
        <v>1552</v>
      </c>
    </row>
    <row r="84" spans="1:3" ht="15">
      <c r="A84" s="300" t="s">
        <v>1553</v>
      </c>
      <c r="B84" s="312" t="s">
        <v>1235</v>
      </c>
      <c r="C84" s="300" t="s">
        <v>1553</v>
      </c>
    </row>
    <row r="85" spans="1:3" ht="15">
      <c r="A85" s="300" t="s">
        <v>1554</v>
      </c>
      <c r="B85" s="312" t="s">
        <v>1235</v>
      </c>
      <c r="C85" s="300" t="s">
        <v>1554</v>
      </c>
    </row>
    <row r="86" spans="1:3" ht="15">
      <c r="A86" s="300" t="s">
        <v>1555</v>
      </c>
      <c r="B86" s="312" t="s">
        <v>1235</v>
      </c>
      <c r="C86" s="300" t="s">
        <v>1556</v>
      </c>
    </row>
    <row r="87" spans="1:3" ht="15">
      <c r="A87" s="300" t="s">
        <v>1557</v>
      </c>
      <c r="B87" s="312" t="s">
        <v>1235</v>
      </c>
      <c r="C87" s="300" t="s">
        <v>1557</v>
      </c>
    </row>
    <row r="88" spans="1:3" ht="15">
      <c r="A88" s="300" t="s">
        <v>1326</v>
      </c>
      <c r="B88" s="312" t="s">
        <v>1237</v>
      </c>
      <c r="C88" s="300" t="s">
        <v>1326</v>
      </c>
    </row>
    <row r="89" spans="1:3" ht="15">
      <c r="A89" s="300" t="s">
        <v>1327</v>
      </c>
      <c r="B89" s="312" t="s">
        <v>1239</v>
      </c>
      <c r="C89" s="300" t="s">
        <v>1327</v>
      </c>
    </row>
    <row r="90" spans="1:3" ht="15">
      <c r="A90" s="300" t="s">
        <v>1328</v>
      </c>
      <c r="B90" s="312" t="s">
        <v>1241</v>
      </c>
      <c r="C90" s="300" t="s">
        <v>1328</v>
      </c>
    </row>
    <row r="91" spans="1:3" ht="15">
      <c r="A91" s="300" t="s">
        <v>1329</v>
      </c>
      <c r="B91" s="312" t="s">
        <v>1243</v>
      </c>
      <c r="C91" s="300" t="s">
        <v>1329</v>
      </c>
    </row>
    <row r="92" spans="1:3" ht="15">
      <c r="A92" s="300" t="s">
        <v>1330</v>
      </c>
      <c r="B92" s="312" t="s">
        <v>1245</v>
      </c>
      <c r="C92" s="300" t="s">
        <v>1330</v>
      </c>
    </row>
    <row r="93" spans="1:3" ht="15">
      <c r="A93" s="300" t="s">
        <v>1558</v>
      </c>
      <c r="B93" s="312" t="s">
        <v>1247</v>
      </c>
      <c r="C93" s="300" t="s">
        <v>1331</v>
      </c>
    </row>
    <row r="94" spans="1:3" ht="15">
      <c r="A94" s="300" t="s">
        <v>1559</v>
      </c>
      <c r="B94" s="312" t="s">
        <v>1247</v>
      </c>
      <c r="C94" s="300" t="s">
        <v>1331</v>
      </c>
    </row>
    <row r="95" spans="1:3" ht="15">
      <c r="A95" s="304" t="s">
        <v>1332</v>
      </c>
      <c r="B95" s="312" t="s">
        <v>1333</v>
      </c>
      <c r="C95" s="300" t="s">
        <v>1334</v>
      </c>
    </row>
    <row r="96" spans="1:3" ht="15">
      <c r="A96" s="300" t="s">
        <v>1335</v>
      </c>
      <c r="B96" s="312" t="s">
        <v>1333</v>
      </c>
      <c r="C96" s="300" t="s">
        <v>1334</v>
      </c>
    </row>
    <row r="97" spans="1:3" ht="15">
      <c r="A97" s="300" t="s">
        <v>1560</v>
      </c>
      <c r="B97" s="312" t="s">
        <v>1333</v>
      </c>
      <c r="C97" s="300" t="s">
        <v>1336</v>
      </c>
    </row>
    <row r="98" spans="1:3" ht="15">
      <c r="A98" s="300" t="s">
        <v>1337</v>
      </c>
      <c r="B98" s="312" t="s">
        <v>1248</v>
      </c>
      <c r="C98" s="307" t="s">
        <v>253</v>
      </c>
    </row>
    <row r="99" spans="1:3" ht="30.75" customHeight="1">
      <c r="A99" s="300" t="s">
        <v>1338</v>
      </c>
      <c r="B99" s="312" t="s">
        <v>1248</v>
      </c>
      <c r="C99" s="307" t="s">
        <v>253</v>
      </c>
    </row>
    <row r="100" spans="1:3" ht="20.25" customHeight="1">
      <c r="A100" s="304" t="s">
        <v>1561</v>
      </c>
      <c r="B100" s="312" t="s">
        <v>1248</v>
      </c>
      <c r="C100" s="307" t="s">
        <v>1562</v>
      </c>
    </row>
    <row r="101" spans="1:3" ht="25.5" customHeight="1">
      <c r="A101" s="300" t="s">
        <v>1339</v>
      </c>
      <c r="B101" s="312" t="s">
        <v>1248</v>
      </c>
      <c r="C101" s="307" t="s">
        <v>253</v>
      </c>
    </row>
    <row r="102" spans="1:3" ht="15">
      <c r="A102" s="300" t="s">
        <v>1563</v>
      </c>
      <c r="B102" s="312" t="s">
        <v>1564</v>
      </c>
      <c r="C102" s="307" t="s">
        <v>1565</v>
      </c>
    </row>
    <row r="103" spans="1:3" ht="15">
      <c r="A103" s="308"/>
      <c r="B103" s="308"/>
      <c r="C103" s="309" t="s">
        <v>272</v>
      </c>
    </row>
    <row r="104" spans="1:3" ht="15">
      <c r="A104" s="298"/>
      <c r="B104" s="298">
        <v>4</v>
      </c>
      <c r="C104" s="299" t="s">
        <v>273</v>
      </c>
    </row>
    <row r="105" spans="1:3" ht="15">
      <c r="A105" s="300" t="s">
        <v>1340</v>
      </c>
      <c r="B105" s="315" t="s">
        <v>47</v>
      </c>
      <c r="C105" s="316" t="s">
        <v>1341</v>
      </c>
    </row>
    <row r="106" spans="1:3" ht="15">
      <c r="A106" s="300" t="s">
        <v>1342</v>
      </c>
      <c r="B106" s="315" t="s">
        <v>48</v>
      </c>
      <c r="C106" s="316" t="s">
        <v>1343</v>
      </c>
    </row>
    <row r="107" spans="1:3" ht="15">
      <c r="A107" s="300" t="s">
        <v>1342</v>
      </c>
      <c r="B107" s="315" t="s">
        <v>49</v>
      </c>
      <c r="C107" s="316" t="s">
        <v>276</v>
      </c>
    </row>
    <row r="108" spans="1:3" ht="15">
      <c r="A108" s="300" t="s">
        <v>1344</v>
      </c>
      <c r="B108" s="315" t="s">
        <v>50</v>
      </c>
      <c r="C108" s="316" t="s">
        <v>1345</v>
      </c>
    </row>
    <row r="109" spans="1:3" ht="15">
      <c r="A109" s="300"/>
      <c r="B109" s="315" t="s">
        <v>51</v>
      </c>
      <c r="C109" s="316" t="s">
        <v>278</v>
      </c>
    </row>
    <row r="110" spans="1:3" ht="15">
      <c r="A110" s="300" t="s">
        <v>1346</v>
      </c>
      <c r="B110" s="315" t="s">
        <v>52</v>
      </c>
      <c r="C110" s="316" t="s">
        <v>1347</v>
      </c>
    </row>
    <row r="111" spans="1:3" ht="15">
      <c r="A111" s="300" t="s">
        <v>329</v>
      </c>
      <c r="B111" s="315" t="s">
        <v>280</v>
      </c>
      <c r="C111" s="316" t="s">
        <v>1348</v>
      </c>
    </row>
    <row r="112" spans="1:3" ht="15">
      <c r="A112" s="300" t="s">
        <v>1840</v>
      </c>
      <c r="B112" s="315" t="s">
        <v>330</v>
      </c>
      <c r="C112" s="300" t="s">
        <v>1840</v>
      </c>
    </row>
    <row r="113" spans="1:3" ht="15">
      <c r="A113" s="300" t="s">
        <v>1566</v>
      </c>
      <c r="B113" s="315" t="s">
        <v>330</v>
      </c>
      <c r="C113" s="316" t="s">
        <v>331</v>
      </c>
    </row>
    <row r="114" spans="1:3" ht="15">
      <c r="A114" s="300" t="s">
        <v>1350</v>
      </c>
      <c r="B114" s="315" t="s">
        <v>332</v>
      </c>
      <c r="C114" s="300" t="s">
        <v>1350</v>
      </c>
    </row>
    <row r="115" spans="1:3" ht="15">
      <c r="A115" s="300" t="s">
        <v>1349</v>
      </c>
      <c r="B115" s="315" t="s">
        <v>332</v>
      </c>
      <c r="C115" s="316" t="s">
        <v>1349</v>
      </c>
    </row>
    <row r="116" spans="1:3" ht="15">
      <c r="A116" s="300" t="s">
        <v>1567</v>
      </c>
      <c r="B116" s="305" t="s">
        <v>1249</v>
      </c>
      <c r="C116" s="300" t="s">
        <v>1568</v>
      </c>
    </row>
    <row r="117" spans="1:3" ht="15">
      <c r="A117" s="375" t="s">
        <v>1569</v>
      </c>
      <c r="B117" s="305" t="s">
        <v>1250</v>
      </c>
      <c r="C117" s="300" t="s">
        <v>1569</v>
      </c>
    </row>
    <row r="118" spans="1:3" ht="15">
      <c r="A118" s="376" t="s">
        <v>1570</v>
      </c>
      <c r="B118" s="305" t="s">
        <v>1251</v>
      </c>
      <c r="C118" s="376" t="s">
        <v>1570</v>
      </c>
    </row>
    <row r="119" spans="1:3" ht="20.100000000000001" customHeight="1">
      <c r="A119" s="300" t="s">
        <v>1571</v>
      </c>
      <c r="B119" s="305" t="s">
        <v>1252</v>
      </c>
      <c r="C119" s="307" t="s">
        <v>1572</v>
      </c>
    </row>
    <row r="120" spans="1:3" ht="20.100000000000001" customHeight="1">
      <c r="A120" s="376" t="s">
        <v>1846</v>
      </c>
      <c r="B120" s="305" t="s">
        <v>1253</v>
      </c>
      <c r="C120" s="307" t="s">
        <v>253</v>
      </c>
    </row>
    <row r="121" spans="1:3" ht="20.100000000000001" customHeight="1">
      <c r="A121" s="305"/>
      <c r="B121" s="305" t="s">
        <v>1254</v>
      </c>
      <c r="C121" s="307" t="s">
        <v>281</v>
      </c>
    </row>
    <row r="122" spans="1:3" ht="15">
      <c r="A122" s="308"/>
      <c r="B122" s="308"/>
      <c r="C122" s="309" t="s">
        <v>281</v>
      </c>
    </row>
    <row r="123" spans="1:3" ht="15">
      <c r="A123" s="308"/>
      <c r="B123" s="308" t="s">
        <v>8</v>
      </c>
      <c r="C123" s="309" t="s">
        <v>282</v>
      </c>
    </row>
    <row r="124" spans="1:3" ht="15">
      <c r="A124" s="308"/>
      <c r="B124" s="308" t="s">
        <v>43</v>
      </c>
      <c r="C124" s="309" t="s">
        <v>44</v>
      </c>
    </row>
    <row r="125" spans="1:3" ht="15">
      <c r="B125" s="509" t="s">
        <v>283</v>
      </c>
      <c r="C125" s="510"/>
    </row>
    <row r="126" spans="1:3" ht="15">
      <c r="B126" s="511" t="s">
        <v>284</v>
      </c>
      <c r="C126" s="512"/>
    </row>
    <row r="127" spans="1:3" ht="15">
      <c r="B127" s="511" t="s">
        <v>285</v>
      </c>
      <c r="C127" s="512"/>
    </row>
  </sheetData>
  <mergeCells count="6">
    <mergeCell ref="B125:C125"/>
    <mergeCell ref="B126:C126"/>
    <mergeCell ref="B127:C127"/>
    <mergeCell ref="B1:C1"/>
    <mergeCell ref="B2:C2"/>
    <mergeCell ref="B3:C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0"/>
  <sheetViews>
    <sheetView topLeftCell="B1" workbookViewId="0">
      <pane ySplit="1" topLeftCell="A83" activePane="bottomLeft" state="frozen"/>
      <selection pane="bottomLeft" activeCell="C111" sqref="C111"/>
    </sheetView>
  </sheetViews>
  <sheetFormatPr defaultRowHeight="15"/>
  <cols>
    <col min="1" max="1" width="24.140625" style="378" bestFit="1" customWidth="1"/>
    <col min="2" max="2" width="18.85546875" style="378" bestFit="1" customWidth="1"/>
    <col min="3" max="3" width="43.140625" style="374" customWidth="1"/>
    <col min="4" max="4" width="57.5703125" style="374" customWidth="1"/>
    <col min="5" max="5" width="58.28515625" style="374" customWidth="1"/>
    <col min="6" max="7" width="11" style="374" bestFit="1" customWidth="1"/>
    <col min="8" max="8" width="15" style="374" bestFit="1" customWidth="1"/>
    <col min="9" max="9" width="38" style="374" bestFit="1" customWidth="1"/>
    <col min="10" max="10" width="25.28515625" style="374" bestFit="1" customWidth="1"/>
    <col min="11" max="11" width="15.85546875" style="374" bestFit="1" customWidth="1"/>
    <col min="12" max="12" width="9.42578125" style="374" bestFit="1" customWidth="1"/>
    <col min="13" max="13" width="12.85546875" style="374" bestFit="1" customWidth="1"/>
    <col min="14" max="14" width="14.42578125" style="374" bestFit="1" customWidth="1"/>
    <col min="15" max="15" width="28.42578125" style="374" customWidth="1"/>
    <col min="16" max="16" width="26" style="374" bestFit="1" customWidth="1"/>
    <col min="17" max="16384" width="9.140625" style="374"/>
  </cols>
  <sheetData>
    <row r="1" spans="1:16" s="378" customFormat="1" ht="20.100000000000001" customHeight="1">
      <c r="A1" s="377" t="s">
        <v>1524</v>
      </c>
      <c r="B1" s="377" t="s">
        <v>1525</v>
      </c>
      <c r="C1" s="377" t="s">
        <v>1526</v>
      </c>
      <c r="D1" s="377" t="s">
        <v>56</v>
      </c>
      <c r="E1" s="377" t="s">
        <v>1527</v>
      </c>
      <c r="F1" s="377" t="s">
        <v>59</v>
      </c>
      <c r="G1" s="377" t="s">
        <v>59</v>
      </c>
      <c r="H1" s="377" t="s">
        <v>1528</v>
      </c>
      <c r="I1" s="377" t="s">
        <v>1529</v>
      </c>
      <c r="J1" s="377" t="s">
        <v>1530</v>
      </c>
      <c r="K1" s="377" t="s">
        <v>1531</v>
      </c>
      <c r="L1" s="377" t="s">
        <v>1532</v>
      </c>
      <c r="M1" s="377" t="s">
        <v>1533</v>
      </c>
      <c r="N1" s="377" t="s">
        <v>1534</v>
      </c>
      <c r="O1" s="377" t="s">
        <v>1255</v>
      </c>
      <c r="P1" s="377" t="s">
        <v>1535</v>
      </c>
    </row>
    <row r="2" spans="1:16" s="382" customFormat="1" ht="20.100000000000001" customHeight="1">
      <c r="A2" s="378" t="s">
        <v>1711</v>
      </c>
      <c r="B2" s="378" t="s">
        <v>1712</v>
      </c>
      <c r="C2" s="374" t="s">
        <v>1311</v>
      </c>
      <c r="D2" s="374" t="s">
        <v>1713</v>
      </c>
      <c r="E2" s="374" t="s">
        <v>1365</v>
      </c>
      <c r="F2" s="379"/>
      <c r="G2" s="379">
        <v>-294558.71999999997</v>
      </c>
      <c r="H2" s="380">
        <v>2424970.59</v>
      </c>
      <c r="I2" s="374" t="s">
        <v>1714</v>
      </c>
      <c r="J2" s="374" t="s">
        <v>1715</v>
      </c>
      <c r="K2" s="379">
        <v>-294558.71999999997</v>
      </c>
      <c r="L2" s="381">
        <v>0</v>
      </c>
      <c r="M2" s="381">
        <v>0</v>
      </c>
      <c r="N2" s="374" t="s">
        <v>1711</v>
      </c>
      <c r="O2" s="374" t="s">
        <v>1256</v>
      </c>
      <c r="P2" s="374" t="s">
        <v>1536</v>
      </c>
    </row>
    <row r="3" spans="1:16" s="382" customFormat="1" ht="20.100000000000001" customHeight="1">
      <c r="A3" s="378" t="s">
        <v>1711</v>
      </c>
      <c r="B3" s="378" t="s">
        <v>1716</v>
      </c>
      <c r="C3" s="374" t="s">
        <v>1269</v>
      </c>
      <c r="D3" s="374" t="s">
        <v>1717</v>
      </c>
      <c r="E3" s="374" t="s">
        <v>1363</v>
      </c>
      <c r="F3" s="379"/>
      <c r="G3" s="379">
        <v>-906.8</v>
      </c>
      <c r="H3" s="380">
        <v>2424063.79</v>
      </c>
      <c r="I3" s="374" t="s">
        <v>1714</v>
      </c>
      <c r="J3" s="374" t="s">
        <v>1715</v>
      </c>
      <c r="K3" s="379">
        <v>-906.8</v>
      </c>
      <c r="L3" s="381">
        <v>0</v>
      </c>
      <c r="M3" s="381">
        <v>0</v>
      </c>
      <c r="N3" s="374" t="s">
        <v>1711</v>
      </c>
      <c r="O3" s="374" t="s">
        <v>1387</v>
      </c>
      <c r="P3" s="374" t="s">
        <v>1536</v>
      </c>
    </row>
    <row r="4" spans="1:16" s="382" customFormat="1" ht="20.100000000000001" customHeight="1">
      <c r="A4" s="378" t="s">
        <v>1718</v>
      </c>
      <c r="B4" s="378" t="s">
        <v>1712</v>
      </c>
      <c r="C4" s="374" t="s">
        <v>1314</v>
      </c>
      <c r="D4" s="374" t="s">
        <v>1719</v>
      </c>
      <c r="E4" s="374" t="s">
        <v>384</v>
      </c>
      <c r="F4" s="379"/>
      <c r="G4" s="379">
        <v>-3660</v>
      </c>
      <c r="H4" s="380">
        <v>2120579.13</v>
      </c>
      <c r="I4" s="374" t="s">
        <v>1714</v>
      </c>
      <c r="J4" s="374" t="s">
        <v>1715</v>
      </c>
      <c r="K4" s="379">
        <v>-3660</v>
      </c>
      <c r="L4" s="381">
        <v>0</v>
      </c>
      <c r="M4" s="381">
        <v>0</v>
      </c>
      <c r="N4" s="374" t="s">
        <v>1720</v>
      </c>
      <c r="O4" s="374" t="s">
        <v>1256</v>
      </c>
      <c r="P4" s="374" t="s">
        <v>1540</v>
      </c>
    </row>
    <row r="5" spans="1:16" s="382" customFormat="1" ht="20.100000000000001" customHeight="1">
      <c r="A5" s="378" t="s">
        <v>1720</v>
      </c>
      <c r="B5" s="378" t="s">
        <v>1720</v>
      </c>
      <c r="C5" s="374" t="s">
        <v>1279</v>
      </c>
      <c r="D5" s="374" t="s">
        <v>1721</v>
      </c>
      <c r="E5" s="374" t="s">
        <v>1722</v>
      </c>
      <c r="F5" s="379"/>
      <c r="G5" s="379">
        <v>-224</v>
      </c>
      <c r="H5" s="380">
        <v>2094703.34</v>
      </c>
      <c r="I5" s="374" t="s">
        <v>1714</v>
      </c>
      <c r="J5" s="374" t="s">
        <v>1715</v>
      </c>
      <c r="K5" s="379">
        <v>-224</v>
      </c>
      <c r="L5" s="381">
        <v>0</v>
      </c>
      <c r="M5" s="381">
        <v>0</v>
      </c>
      <c r="N5" s="374" t="s">
        <v>1720</v>
      </c>
      <c r="O5" s="374" t="s">
        <v>1256</v>
      </c>
      <c r="P5" s="374" t="s">
        <v>1540</v>
      </c>
    </row>
    <row r="6" spans="1:16" s="382" customFormat="1" ht="20.100000000000001" customHeight="1">
      <c r="A6" s="378" t="s">
        <v>1723</v>
      </c>
      <c r="B6" s="378" t="s">
        <v>1723</v>
      </c>
      <c r="C6" s="374" t="s">
        <v>329</v>
      </c>
      <c r="D6" s="374" t="s">
        <v>1257</v>
      </c>
      <c r="E6" s="374" t="s">
        <v>644</v>
      </c>
      <c r="F6" s="379"/>
      <c r="G6" s="379">
        <v>-12.21</v>
      </c>
      <c r="H6" s="380">
        <v>2125342.36</v>
      </c>
      <c r="I6" s="374" t="s">
        <v>1714</v>
      </c>
      <c r="J6" s="374" t="s">
        <v>1715</v>
      </c>
      <c r="K6" s="379">
        <v>-12.21</v>
      </c>
      <c r="L6" s="381">
        <v>0</v>
      </c>
      <c r="M6" s="381">
        <v>0</v>
      </c>
      <c r="N6" s="374" t="s">
        <v>1723</v>
      </c>
      <c r="O6" s="374" t="s">
        <v>1256</v>
      </c>
      <c r="P6" s="374" t="s">
        <v>1537</v>
      </c>
    </row>
    <row r="7" spans="1:16" s="382" customFormat="1" ht="20.100000000000001" customHeight="1">
      <c r="A7" s="378" t="s">
        <v>1724</v>
      </c>
      <c r="B7" s="378" t="s">
        <v>1712</v>
      </c>
      <c r="C7" s="374" t="s">
        <v>1263</v>
      </c>
      <c r="D7" s="374" t="s">
        <v>1725</v>
      </c>
      <c r="E7" s="374" t="s">
        <v>453</v>
      </c>
      <c r="F7" s="379"/>
      <c r="G7" s="379">
        <v>-204392.13</v>
      </c>
      <c r="H7" s="380">
        <v>681904.91</v>
      </c>
      <c r="I7" s="374" t="s">
        <v>1714</v>
      </c>
      <c r="J7" s="374" t="s">
        <v>1715</v>
      </c>
      <c r="K7" s="379">
        <v>-204392.13</v>
      </c>
      <c r="L7" s="381">
        <v>0</v>
      </c>
      <c r="M7" s="381">
        <v>0</v>
      </c>
      <c r="N7" s="374" t="s">
        <v>1724</v>
      </c>
      <c r="O7" s="374" t="s">
        <v>1256</v>
      </c>
      <c r="P7" s="374" t="s">
        <v>1536</v>
      </c>
    </row>
    <row r="8" spans="1:16" s="382" customFormat="1" ht="20.100000000000001" customHeight="1">
      <c r="A8" s="378" t="s">
        <v>1724</v>
      </c>
      <c r="B8" s="378" t="s">
        <v>1712</v>
      </c>
      <c r="C8" s="374" t="s">
        <v>1344</v>
      </c>
      <c r="D8" s="374" t="s">
        <v>1726</v>
      </c>
      <c r="E8" s="374" t="s">
        <v>1672</v>
      </c>
      <c r="F8" s="379"/>
      <c r="G8" s="379">
        <v>-2300</v>
      </c>
      <c r="H8" s="380">
        <v>597736.06000000006</v>
      </c>
      <c r="I8" s="374" t="s">
        <v>1714</v>
      </c>
      <c r="J8" s="374" t="s">
        <v>1715</v>
      </c>
      <c r="K8" s="379">
        <v>-2300</v>
      </c>
      <c r="L8" s="381">
        <v>0</v>
      </c>
      <c r="M8" s="381">
        <v>0</v>
      </c>
      <c r="N8" s="374" t="s">
        <v>1724</v>
      </c>
      <c r="O8" s="374" t="s">
        <v>1256</v>
      </c>
      <c r="P8" s="374" t="s">
        <v>1536</v>
      </c>
    </row>
    <row r="9" spans="1:16" s="382" customFormat="1" ht="20.100000000000001" customHeight="1">
      <c r="A9" s="378" t="s">
        <v>1724</v>
      </c>
      <c r="B9" s="378" t="s">
        <v>1712</v>
      </c>
      <c r="C9" s="374" t="s">
        <v>226</v>
      </c>
      <c r="D9" s="374" t="s">
        <v>1727</v>
      </c>
      <c r="E9" s="374" t="s">
        <v>1355</v>
      </c>
      <c r="F9" s="379"/>
      <c r="G9" s="379">
        <v>-840.43</v>
      </c>
      <c r="H9" s="380">
        <v>596895.63</v>
      </c>
      <c r="I9" s="374" t="s">
        <v>1714</v>
      </c>
      <c r="J9" s="374" t="s">
        <v>1715</v>
      </c>
      <c r="K9" s="379">
        <v>-840.43</v>
      </c>
      <c r="L9" s="381">
        <v>0</v>
      </c>
      <c r="M9" s="381">
        <v>0</v>
      </c>
      <c r="N9" s="374" t="s">
        <v>1724</v>
      </c>
      <c r="O9" s="374" t="s">
        <v>1256</v>
      </c>
      <c r="P9" s="374" t="s">
        <v>1536</v>
      </c>
    </row>
    <row r="10" spans="1:16" s="382" customFormat="1" ht="20.100000000000001" customHeight="1">
      <c r="A10" s="378" t="s">
        <v>1724</v>
      </c>
      <c r="B10" s="378" t="s">
        <v>1712</v>
      </c>
      <c r="C10" s="374" t="s">
        <v>1566</v>
      </c>
      <c r="D10" s="374" t="s">
        <v>1728</v>
      </c>
      <c r="E10" s="374" t="s">
        <v>453</v>
      </c>
      <c r="F10" s="379"/>
      <c r="G10" s="379">
        <v>-1575.13</v>
      </c>
      <c r="H10" s="380">
        <v>595320.5</v>
      </c>
      <c r="I10" s="374" t="s">
        <v>1714</v>
      </c>
      <c r="J10" s="374" t="s">
        <v>1715</v>
      </c>
      <c r="K10" s="379">
        <v>-1575.13</v>
      </c>
      <c r="L10" s="381">
        <v>0</v>
      </c>
      <c r="M10" s="381">
        <v>0</v>
      </c>
      <c r="N10" s="374" t="s">
        <v>1724</v>
      </c>
      <c r="O10" s="374" t="s">
        <v>1256</v>
      </c>
      <c r="P10" s="374" t="s">
        <v>1536</v>
      </c>
    </row>
    <row r="11" spans="1:16" s="382" customFormat="1" ht="20.100000000000001" customHeight="1">
      <c r="A11" s="378" t="s">
        <v>1724</v>
      </c>
      <c r="B11" s="378" t="s">
        <v>1712</v>
      </c>
      <c r="C11" s="374" t="s">
        <v>1554</v>
      </c>
      <c r="D11" s="374" t="s">
        <v>1729</v>
      </c>
      <c r="E11" s="374" t="s">
        <v>1366</v>
      </c>
      <c r="F11" s="380">
        <v>27311.54</v>
      </c>
      <c r="G11" s="380"/>
      <c r="H11" s="380">
        <v>604999.53</v>
      </c>
      <c r="I11" s="374" t="s">
        <v>1714</v>
      </c>
      <c r="J11" s="374" t="s">
        <v>1715</v>
      </c>
      <c r="K11" s="380">
        <v>27311.54</v>
      </c>
      <c r="L11" s="381">
        <v>0</v>
      </c>
      <c r="M11" s="381">
        <v>0</v>
      </c>
      <c r="N11" s="374" t="s">
        <v>1724</v>
      </c>
      <c r="O11" s="374" t="s">
        <v>1730</v>
      </c>
      <c r="P11" s="374" t="s">
        <v>1536</v>
      </c>
    </row>
    <row r="12" spans="1:16" s="382" customFormat="1" ht="20.100000000000001" customHeight="1">
      <c r="A12" s="378" t="s">
        <v>1724</v>
      </c>
      <c r="B12" s="378" t="s">
        <v>1712</v>
      </c>
      <c r="C12" s="374" t="s">
        <v>1234</v>
      </c>
      <c r="D12" s="374" t="s">
        <v>1731</v>
      </c>
      <c r="E12" s="374" t="s">
        <v>1366</v>
      </c>
      <c r="F12" s="380">
        <v>33090.99</v>
      </c>
      <c r="G12" s="380"/>
      <c r="H12" s="380">
        <v>638090.52</v>
      </c>
      <c r="I12" s="374" t="s">
        <v>1714</v>
      </c>
      <c r="J12" s="374" t="s">
        <v>1715</v>
      </c>
      <c r="K12" s="380">
        <v>33090.99</v>
      </c>
      <c r="L12" s="381">
        <v>0</v>
      </c>
      <c r="M12" s="381">
        <v>0</v>
      </c>
      <c r="N12" s="374" t="s">
        <v>1724</v>
      </c>
      <c r="O12" s="374" t="s">
        <v>1732</v>
      </c>
      <c r="P12" s="374" t="s">
        <v>1536</v>
      </c>
    </row>
    <row r="13" spans="1:16" s="382" customFormat="1" ht="20.100000000000001" customHeight="1">
      <c r="A13" s="378" t="s">
        <v>1724</v>
      </c>
      <c r="B13" s="378" t="s">
        <v>1724</v>
      </c>
      <c r="C13" s="374" t="s">
        <v>329</v>
      </c>
      <c r="D13" s="374" t="s">
        <v>1257</v>
      </c>
      <c r="E13" s="374" t="s">
        <v>644</v>
      </c>
      <c r="F13" s="379"/>
      <c r="G13" s="379">
        <v>-12</v>
      </c>
      <c r="H13" s="380">
        <v>638078.52</v>
      </c>
      <c r="I13" s="374" t="s">
        <v>1714</v>
      </c>
      <c r="J13" s="374" t="s">
        <v>1715</v>
      </c>
      <c r="K13" s="379">
        <v>-12</v>
      </c>
      <c r="L13" s="381">
        <v>0</v>
      </c>
      <c r="M13" s="381">
        <v>0</v>
      </c>
      <c r="N13" s="374" t="s">
        <v>1724</v>
      </c>
      <c r="O13" s="374" t="s">
        <v>1256</v>
      </c>
      <c r="P13" s="374" t="s">
        <v>1537</v>
      </c>
    </row>
    <row r="14" spans="1:16" s="382" customFormat="1" ht="20.100000000000001" customHeight="1">
      <c r="A14" s="378" t="s">
        <v>1724</v>
      </c>
      <c r="B14" s="378" t="s">
        <v>1724</v>
      </c>
      <c r="C14" s="374" t="s">
        <v>329</v>
      </c>
      <c r="D14" s="374" t="s">
        <v>1257</v>
      </c>
      <c r="E14" s="374" t="s">
        <v>644</v>
      </c>
      <c r="F14" s="379"/>
      <c r="G14" s="379">
        <v>-12</v>
      </c>
      <c r="H14" s="380">
        <v>638066.52</v>
      </c>
      <c r="I14" s="374" t="s">
        <v>1714</v>
      </c>
      <c r="J14" s="374" t="s">
        <v>1715</v>
      </c>
      <c r="K14" s="379">
        <v>-12</v>
      </c>
      <c r="L14" s="381">
        <v>0</v>
      </c>
      <c r="M14" s="381">
        <v>0</v>
      </c>
      <c r="N14" s="374" t="s">
        <v>1724</v>
      </c>
      <c r="O14" s="374" t="s">
        <v>1256</v>
      </c>
      <c r="P14" s="374" t="s">
        <v>1537</v>
      </c>
    </row>
    <row r="15" spans="1:16" s="382" customFormat="1" ht="20.100000000000001" customHeight="1">
      <c r="A15" s="378" t="s">
        <v>1724</v>
      </c>
      <c r="B15" s="378" t="s">
        <v>1724</v>
      </c>
      <c r="C15" s="374" t="s">
        <v>329</v>
      </c>
      <c r="D15" s="374" t="s">
        <v>1257</v>
      </c>
      <c r="E15" s="374" t="s">
        <v>644</v>
      </c>
      <c r="F15" s="379"/>
      <c r="G15" s="379">
        <v>-408.78</v>
      </c>
      <c r="H15" s="380">
        <v>637657.74</v>
      </c>
      <c r="I15" s="374" t="s">
        <v>1714</v>
      </c>
      <c r="J15" s="374" t="s">
        <v>1715</v>
      </c>
      <c r="K15" s="379">
        <v>-408.78</v>
      </c>
      <c r="L15" s="381">
        <v>0</v>
      </c>
      <c r="M15" s="381">
        <v>0</v>
      </c>
      <c r="N15" s="374" t="s">
        <v>1724</v>
      </c>
      <c r="O15" s="374" t="s">
        <v>1256</v>
      </c>
      <c r="P15" s="374" t="s">
        <v>1537</v>
      </c>
    </row>
    <row r="16" spans="1:16" s="382" customFormat="1" ht="20.100000000000001" customHeight="1">
      <c r="A16" s="378" t="s">
        <v>1724</v>
      </c>
      <c r="B16" s="378" t="s">
        <v>1724</v>
      </c>
      <c r="C16" s="374" t="s">
        <v>329</v>
      </c>
      <c r="D16" s="374" t="s">
        <v>1257</v>
      </c>
      <c r="E16" s="374" t="s">
        <v>644</v>
      </c>
      <c r="F16" s="379"/>
      <c r="G16" s="379">
        <v>-309.39999999999998</v>
      </c>
      <c r="H16" s="380">
        <v>637348.34</v>
      </c>
      <c r="I16" s="374" t="s">
        <v>1714</v>
      </c>
      <c r="J16" s="374" t="s">
        <v>1715</v>
      </c>
      <c r="K16" s="379">
        <v>-309.39999999999998</v>
      </c>
      <c r="L16" s="381">
        <v>0</v>
      </c>
      <c r="M16" s="381">
        <v>0</v>
      </c>
      <c r="N16" s="374" t="s">
        <v>1724</v>
      </c>
      <c r="O16" s="374" t="s">
        <v>1256</v>
      </c>
      <c r="P16" s="374" t="s">
        <v>1537</v>
      </c>
    </row>
    <row r="17" spans="1:16" s="382" customFormat="1" ht="20.100000000000001" customHeight="1">
      <c r="A17" s="378" t="s">
        <v>1724</v>
      </c>
      <c r="B17" s="378" t="s">
        <v>1712</v>
      </c>
      <c r="C17" s="374" t="s">
        <v>1320</v>
      </c>
      <c r="D17" s="374" t="s">
        <v>1835</v>
      </c>
      <c r="E17" s="374" t="s">
        <v>1664</v>
      </c>
      <c r="F17" s="379"/>
      <c r="G17" s="379">
        <v>-8380</v>
      </c>
      <c r="H17" s="380">
        <v>633806.68999999994</v>
      </c>
      <c r="I17" s="374" t="s">
        <v>1836</v>
      </c>
      <c r="J17" s="374" t="s">
        <v>1837</v>
      </c>
      <c r="K17" s="379">
        <v>-8380</v>
      </c>
      <c r="L17" s="381">
        <v>0</v>
      </c>
      <c r="M17" s="381">
        <v>0</v>
      </c>
      <c r="N17" s="374" t="s">
        <v>1724</v>
      </c>
      <c r="O17" s="374" t="s">
        <v>1256</v>
      </c>
      <c r="P17" s="374" t="s">
        <v>1536</v>
      </c>
    </row>
    <row r="18" spans="1:16" s="382" customFormat="1" ht="20.100000000000001" customHeight="1">
      <c r="A18" s="378" t="s">
        <v>1724</v>
      </c>
      <c r="B18" s="378" t="s">
        <v>1712</v>
      </c>
      <c r="C18" s="374" t="s">
        <v>1263</v>
      </c>
      <c r="D18" s="374" t="s">
        <v>1838</v>
      </c>
      <c r="E18" s="374" t="s">
        <v>1355</v>
      </c>
      <c r="F18" s="379"/>
      <c r="G18" s="379">
        <v>-4912.1400000000003</v>
      </c>
      <c r="H18" s="380">
        <v>628894.55000000005</v>
      </c>
      <c r="I18" s="374" t="s">
        <v>1836</v>
      </c>
      <c r="J18" s="374" t="s">
        <v>1837</v>
      </c>
      <c r="K18" s="379">
        <v>-4912.1400000000003</v>
      </c>
      <c r="L18" s="381">
        <v>0</v>
      </c>
      <c r="M18" s="381">
        <v>0</v>
      </c>
      <c r="N18" s="374" t="s">
        <v>1724</v>
      </c>
      <c r="O18" s="374" t="s">
        <v>1380</v>
      </c>
      <c r="P18" s="374" t="s">
        <v>1536</v>
      </c>
    </row>
    <row r="19" spans="1:16" s="382" customFormat="1" ht="20.100000000000001" customHeight="1">
      <c r="A19" s="378" t="s">
        <v>1724</v>
      </c>
      <c r="B19" s="378" t="s">
        <v>1712</v>
      </c>
      <c r="C19" s="374" t="s">
        <v>1839</v>
      </c>
      <c r="D19" s="374" t="s">
        <v>1838</v>
      </c>
      <c r="E19" s="374" t="s">
        <v>1508</v>
      </c>
      <c r="F19" s="379"/>
      <c r="G19" s="379">
        <v>-4800.8900000000003</v>
      </c>
      <c r="H19" s="380">
        <v>624093.66</v>
      </c>
      <c r="I19" s="374" t="s">
        <v>1836</v>
      </c>
      <c r="J19" s="374" t="s">
        <v>1837</v>
      </c>
      <c r="K19" s="379">
        <v>-4800.8900000000003</v>
      </c>
      <c r="L19" s="381">
        <v>0</v>
      </c>
      <c r="M19" s="381">
        <v>0</v>
      </c>
      <c r="N19" s="374" t="s">
        <v>1724</v>
      </c>
      <c r="O19" s="374" t="s">
        <v>1256</v>
      </c>
      <c r="P19" s="374" t="s">
        <v>1536</v>
      </c>
    </row>
    <row r="20" spans="1:16" s="382" customFormat="1" ht="20.100000000000001" customHeight="1">
      <c r="A20" s="378" t="s">
        <v>1724</v>
      </c>
      <c r="B20" s="378" t="s">
        <v>1712</v>
      </c>
      <c r="C20" s="374" t="s">
        <v>1839</v>
      </c>
      <c r="D20" s="374" t="s">
        <v>1838</v>
      </c>
      <c r="E20" s="374" t="s">
        <v>1435</v>
      </c>
      <c r="F20" s="379"/>
      <c r="G20" s="379">
        <v>-5084.8</v>
      </c>
      <c r="H20" s="380">
        <v>619008.86</v>
      </c>
      <c r="I20" s="374" t="s">
        <v>1836</v>
      </c>
      <c r="J20" s="374" t="s">
        <v>1837</v>
      </c>
      <c r="K20" s="379">
        <v>-5084.8</v>
      </c>
      <c r="L20" s="381">
        <v>0</v>
      </c>
      <c r="M20" s="381">
        <v>0</v>
      </c>
      <c r="N20" s="374" t="s">
        <v>1724</v>
      </c>
      <c r="O20" s="374" t="s">
        <v>1256</v>
      </c>
      <c r="P20" s="374" t="s">
        <v>1536</v>
      </c>
    </row>
    <row r="21" spans="1:16" s="382" customFormat="1" ht="20.100000000000001" customHeight="1">
      <c r="A21" s="378" t="s">
        <v>1724</v>
      </c>
      <c r="B21" s="378" t="s">
        <v>1712</v>
      </c>
      <c r="C21" s="374" t="s">
        <v>1840</v>
      </c>
      <c r="D21" s="374" t="s">
        <v>1728</v>
      </c>
      <c r="E21" s="374" t="s">
        <v>453</v>
      </c>
      <c r="F21" s="380">
        <v>1575.13</v>
      </c>
      <c r="G21" s="380"/>
      <c r="H21" s="380">
        <v>638923.47</v>
      </c>
      <c r="I21" s="374" t="s">
        <v>1836</v>
      </c>
      <c r="J21" s="374" t="s">
        <v>1715</v>
      </c>
      <c r="K21" s="380">
        <v>1575.13</v>
      </c>
      <c r="L21" s="381">
        <v>0</v>
      </c>
      <c r="M21" s="381">
        <v>0</v>
      </c>
      <c r="N21" s="374" t="s">
        <v>1724</v>
      </c>
      <c r="O21" s="374" t="s">
        <v>1256</v>
      </c>
      <c r="P21" s="374" t="s">
        <v>1536</v>
      </c>
    </row>
    <row r="22" spans="1:16" s="382" customFormat="1" ht="20.100000000000001" customHeight="1">
      <c r="A22" s="378" t="s">
        <v>1724</v>
      </c>
      <c r="B22" s="378" t="s">
        <v>1724</v>
      </c>
      <c r="C22" s="374" t="s">
        <v>329</v>
      </c>
      <c r="D22" s="374" t="s">
        <v>1257</v>
      </c>
      <c r="E22" s="374" t="s">
        <v>644</v>
      </c>
      <c r="F22" s="379"/>
      <c r="G22" s="379">
        <v>-12</v>
      </c>
      <c r="H22" s="380">
        <v>638911.47</v>
      </c>
      <c r="I22" s="374" t="s">
        <v>1836</v>
      </c>
      <c r="J22" s="374" t="s">
        <v>1715</v>
      </c>
      <c r="K22" s="379">
        <v>-12</v>
      </c>
      <c r="L22" s="381">
        <v>0</v>
      </c>
      <c r="M22" s="381">
        <v>0</v>
      </c>
      <c r="N22" s="374" t="s">
        <v>1724</v>
      </c>
      <c r="O22" s="374" t="s">
        <v>1256</v>
      </c>
      <c r="P22" s="374" t="s">
        <v>1537</v>
      </c>
    </row>
    <row r="23" spans="1:16" s="382" customFormat="1" ht="20.100000000000001" customHeight="1">
      <c r="A23" s="378" t="s">
        <v>1733</v>
      </c>
      <c r="B23" s="378" t="s">
        <v>1712</v>
      </c>
      <c r="C23" s="374" t="s">
        <v>1340</v>
      </c>
      <c r="D23" s="374" t="s">
        <v>1841</v>
      </c>
      <c r="E23" s="374" t="s">
        <v>1643</v>
      </c>
      <c r="F23" s="379"/>
      <c r="G23" s="379">
        <v>-5000</v>
      </c>
      <c r="H23" s="380">
        <v>4373884.7300000004</v>
      </c>
      <c r="I23" s="374" t="s">
        <v>1836</v>
      </c>
      <c r="J23" s="374" t="s">
        <v>1837</v>
      </c>
      <c r="K23" s="379">
        <v>-5000</v>
      </c>
      <c r="L23" s="381">
        <v>0</v>
      </c>
      <c r="M23" s="381">
        <v>0</v>
      </c>
      <c r="N23" s="374" t="s">
        <v>1733</v>
      </c>
      <c r="O23" s="374" t="s">
        <v>1256</v>
      </c>
      <c r="P23" s="374" t="s">
        <v>1536</v>
      </c>
    </row>
    <row r="24" spans="1:16" s="382" customFormat="1" ht="20.100000000000001" customHeight="1">
      <c r="A24" s="378" t="s">
        <v>1733</v>
      </c>
      <c r="B24" s="378" t="s">
        <v>1733</v>
      </c>
      <c r="C24" s="374" t="s">
        <v>329</v>
      </c>
      <c r="D24" s="374" t="s">
        <v>1257</v>
      </c>
      <c r="E24" s="374" t="s">
        <v>644</v>
      </c>
      <c r="F24" s="379"/>
      <c r="G24" s="379">
        <v>-10</v>
      </c>
      <c r="H24" s="380">
        <v>4373874.7300000004</v>
      </c>
      <c r="I24" s="374" t="s">
        <v>1836</v>
      </c>
      <c r="J24" s="374" t="s">
        <v>1715</v>
      </c>
      <c r="K24" s="379">
        <v>-10</v>
      </c>
      <c r="L24" s="381">
        <v>0</v>
      </c>
      <c r="M24" s="381">
        <v>0</v>
      </c>
      <c r="N24" s="374" t="s">
        <v>1733</v>
      </c>
      <c r="O24" s="374" t="s">
        <v>1256</v>
      </c>
      <c r="P24" s="374" t="s">
        <v>1537</v>
      </c>
    </row>
    <row r="25" spans="1:16" s="382" customFormat="1" ht="20.100000000000001" customHeight="1">
      <c r="A25" s="378" t="s">
        <v>1733</v>
      </c>
      <c r="B25" s="378" t="s">
        <v>1733</v>
      </c>
      <c r="C25" s="374" t="s">
        <v>1284</v>
      </c>
      <c r="D25" s="374" t="s">
        <v>1734</v>
      </c>
      <c r="E25" s="374" t="s">
        <v>1735</v>
      </c>
      <c r="F25" s="379"/>
      <c r="G25" s="379">
        <v>-1145</v>
      </c>
      <c r="H25" s="380">
        <v>4252681.62</v>
      </c>
      <c r="I25" s="374" t="s">
        <v>1714</v>
      </c>
      <c r="J25" s="374" t="s">
        <v>1715</v>
      </c>
      <c r="K25" s="379">
        <v>-1145</v>
      </c>
      <c r="L25" s="381">
        <v>0</v>
      </c>
      <c r="M25" s="381">
        <v>0</v>
      </c>
      <c r="N25" s="374" t="s">
        <v>1736</v>
      </c>
      <c r="O25" s="374" t="s">
        <v>1256</v>
      </c>
      <c r="P25" s="374" t="s">
        <v>1536</v>
      </c>
    </row>
    <row r="26" spans="1:16" s="382" customFormat="1" ht="20.100000000000001" customHeight="1">
      <c r="A26" s="378" t="s">
        <v>1736</v>
      </c>
      <c r="B26" s="378" t="s">
        <v>1712</v>
      </c>
      <c r="C26" s="374" t="s">
        <v>1263</v>
      </c>
      <c r="D26" s="374" t="s">
        <v>1737</v>
      </c>
      <c r="E26" s="374" t="s">
        <v>453</v>
      </c>
      <c r="F26" s="379"/>
      <c r="G26" s="379">
        <v>-27311.54</v>
      </c>
      <c r="H26" s="380">
        <v>4225370.08</v>
      </c>
      <c r="I26" s="374" t="s">
        <v>1714</v>
      </c>
      <c r="J26" s="374" t="s">
        <v>1715</v>
      </c>
      <c r="K26" s="379">
        <v>-27311.54</v>
      </c>
      <c r="L26" s="381">
        <v>0</v>
      </c>
      <c r="M26" s="381">
        <v>0</v>
      </c>
      <c r="N26" s="374" t="s">
        <v>1736</v>
      </c>
      <c r="O26" s="374" t="s">
        <v>1256</v>
      </c>
      <c r="P26" s="374" t="s">
        <v>1536</v>
      </c>
    </row>
    <row r="27" spans="1:16" s="382" customFormat="1" ht="20.100000000000001" customHeight="1">
      <c r="A27" s="378" t="s">
        <v>1736</v>
      </c>
      <c r="B27" s="378" t="s">
        <v>1738</v>
      </c>
      <c r="C27" s="374" t="s">
        <v>1298</v>
      </c>
      <c r="D27" s="374" t="s">
        <v>1739</v>
      </c>
      <c r="E27" s="374" t="s">
        <v>1740</v>
      </c>
      <c r="F27" s="379"/>
      <c r="G27" s="379">
        <v>-4200</v>
      </c>
      <c r="H27" s="380">
        <v>4227070.17</v>
      </c>
      <c r="I27" s="374" t="s">
        <v>1714</v>
      </c>
      <c r="J27" s="374" t="s">
        <v>1715</v>
      </c>
      <c r="K27" s="379">
        <v>-4200</v>
      </c>
      <c r="L27" s="381">
        <v>0</v>
      </c>
      <c r="M27" s="381">
        <v>0</v>
      </c>
      <c r="N27" s="374" t="s">
        <v>1736</v>
      </c>
      <c r="O27" s="374" t="s">
        <v>1256</v>
      </c>
      <c r="P27" s="374" t="s">
        <v>1536</v>
      </c>
    </row>
    <row r="28" spans="1:16" s="382" customFormat="1" ht="20.100000000000001" customHeight="1">
      <c r="A28" s="378" t="s">
        <v>1741</v>
      </c>
      <c r="B28" s="378" t="s">
        <v>1736</v>
      </c>
      <c r="C28" s="374" t="s">
        <v>1546</v>
      </c>
      <c r="D28" s="374" t="s">
        <v>1742</v>
      </c>
      <c r="E28" s="374" t="s">
        <v>1601</v>
      </c>
      <c r="F28" s="379"/>
      <c r="G28" s="379">
        <v>-13346.44</v>
      </c>
      <c r="H28" s="380">
        <v>4213723.7300000004</v>
      </c>
      <c r="I28" s="374" t="s">
        <v>1714</v>
      </c>
      <c r="J28" s="374" t="s">
        <v>1715</v>
      </c>
      <c r="K28" s="379">
        <v>-13346.44</v>
      </c>
      <c r="L28" s="381">
        <v>0</v>
      </c>
      <c r="M28" s="381">
        <v>0</v>
      </c>
      <c r="N28" s="374" t="s">
        <v>1736</v>
      </c>
      <c r="O28" s="374" t="s">
        <v>1256</v>
      </c>
      <c r="P28" s="374" t="s">
        <v>1539</v>
      </c>
    </row>
    <row r="29" spans="1:16" s="382" customFormat="1" ht="20.100000000000001" customHeight="1">
      <c r="A29" s="378" t="s">
        <v>1736</v>
      </c>
      <c r="B29" s="378" t="s">
        <v>1736</v>
      </c>
      <c r="C29" s="374" t="s">
        <v>329</v>
      </c>
      <c r="D29" s="374" t="s">
        <v>1257</v>
      </c>
      <c r="E29" s="374" t="s">
        <v>644</v>
      </c>
      <c r="F29" s="379"/>
      <c r="G29" s="379">
        <v>-12</v>
      </c>
      <c r="H29" s="380">
        <v>4277361.3899999997</v>
      </c>
      <c r="I29" s="374" t="s">
        <v>1714</v>
      </c>
      <c r="J29" s="374" t="s">
        <v>1715</v>
      </c>
      <c r="K29" s="379">
        <v>-12</v>
      </c>
      <c r="L29" s="381">
        <v>0</v>
      </c>
      <c r="M29" s="381">
        <v>0</v>
      </c>
      <c r="N29" s="374" t="s">
        <v>1736</v>
      </c>
      <c r="O29" s="374" t="s">
        <v>1256</v>
      </c>
      <c r="P29" s="374" t="s">
        <v>1537</v>
      </c>
    </row>
    <row r="30" spans="1:16" s="382" customFormat="1" ht="20.100000000000001" customHeight="1">
      <c r="A30" s="378" t="s">
        <v>1736</v>
      </c>
      <c r="B30" s="378" t="s">
        <v>1736</v>
      </c>
      <c r="C30" s="374" t="s">
        <v>329</v>
      </c>
      <c r="D30" s="374" t="s">
        <v>1257</v>
      </c>
      <c r="E30" s="374" t="s">
        <v>644</v>
      </c>
      <c r="F30" s="379"/>
      <c r="G30" s="379">
        <v>-54.62</v>
      </c>
      <c r="H30" s="380">
        <v>4277306.7699999996</v>
      </c>
      <c r="I30" s="374" t="s">
        <v>1714</v>
      </c>
      <c r="J30" s="374" t="s">
        <v>1715</v>
      </c>
      <c r="K30" s="379">
        <v>-54.62</v>
      </c>
      <c r="L30" s="381">
        <v>0</v>
      </c>
      <c r="M30" s="381">
        <v>0</v>
      </c>
      <c r="N30" s="374" t="s">
        <v>1736</v>
      </c>
      <c r="O30" s="374" t="s">
        <v>1256</v>
      </c>
      <c r="P30" s="374" t="s">
        <v>1537</v>
      </c>
    </row>
    <row r="31" spans="1:16" s="382" customFormat="1" ht="20.100000000000001" customHeight="1">
      <c r="A31" s="378" t="s">
        <v>1736</v>
      </c>
      <c r="B31" s="378" t="s">
        <v>1736</v>
      </c>
      <c r="C31" s="374" t="s">
        <v>329</v>
      </c>
      <c r="D31" s="374" t="s">
        <v>1257</v>
      </c>
      <c r="E31" s="374" t="s">
        <v>644</v>
      </c>
      <c r="F31" s="379"/>
      <c r="G31" s="379">
        <v>-112.2</v>
      </c>
      <c r="H31" s="380">
        <v>4277194.57</v>
      </c>
      <c r="I31" s="374" t="s">
        <v>1714</v>
      </c>
      <c r="J31" s="374" t="s">
        <v>1715</v>
      </c>
      <c r="K31" s="379">
        <v>-112.2</v>
      </c>
      <c r="L31" s="381">
        <v>0</v>
      </c>
      <c r="M31" s="381">
        <v>0</v>
      </c>
      <c r="N31" s="374" t="s">
        <v>1736</v>
      </c>
      <c r="O31" s="374" t="s">
        <v>1256</v>
      </c>
      <c r="P31" s="374" t="s">
        <v>1537</v>
      </c>
    </row>
    <row r="32" spans="1:16" s="382" customFormat="1" ht="20.100000000000001" customHeight="1">
      <c r="A32" s="378" t="s">
        <v>1736</v>
      </c>
      <c r="B32" s="378" t="s">
        <v>1736</v>
      </c>
      <c r="C32" s="374" t="s">
        <v>329</v>
      </c>
      <c r="D32" s="374" t="s">
        <v>1257</v>
      </c>
      <c r="E32" s="374" t="s">
        <v>644</v>
      </c>
      <c r="F32" s="379"/>
      <c r="G32" s="379">
        <v>-10</v>
      </c>
      <c r="H32" s="380">
        <v>4277171.57</v>
      </c>
      <c r="I32" s="374" t="s">
        <v>1836</v>
      </c>
      <c r="J32" s="374" t="s">
        <v>1837</v>
      </c>
      <c r="K32" s="379">
        <v>-10</v>
      </c>
      <c r="L32" s="381">
        <v>0</v>
      </c>
      <c r="M32" s="381">
        <v>0</v>
      </c>
      <c r="N32" s="374" t="s">
        <v>1736</v>
      </c>
      <c r="O32" s="374" t="s">
        <v>1256</v>
      </c>
      <c r="P32" s="374" t="s">
        <v>1537</v>
      </c>
    </row>
    <row r="33" spans="1:16" s="382" customFormat="1" ht="20.100000000000001" customHeight="1">
      <c r="A33" s="378" t="s">
        <v>1718</v>
      </c>
      <c r="B33" s="378" t="s">
        <v>1718</v>
      </c>
      <c r="C33" s="374" t="s">
        <v>329</v>
      </c>
      <c r="D33" s="374" t="s">
        <v>1257</v>
      </c>
      <c r="E33" s="374" t="s">
        <v>644</v>
      </c>
      <c r="F33" s="379"/>
      <c r="G33" s="379">
        <v>-10</v>
      </c>
      <c r="H33" s="380">
        <v>4672112.5599999996</v>
      </c>
      <c r="I33" s="374" t="s">
        <v>1714</v>
      </c>
      <c r="J33" s="374" t="s">
        <v>1715</v>
      </c>
      <c r="K33" s="379">
        <v>-10</v>
      </c>
      <c r="L33" s="381">
        <v>0</v>
      </c>
      <c r="M33" s="381">
        <v>0</v>
      </c>
      <c r="N33" s="374" t="s">
        <v>1718</v>
      </c>
      <c r="O33" s="374" t="s">
        <v>1256</v>
      </c>
      <c r="P33" s="374" t="s">
        <v>1537</v>
      </c>
    </row>
    <row r="34" spans="1:16" s="382" customFormat="1" ht="20.100000000000001" customHeight="1">
      <c r="A34" s="378" t="s">
        <v>1743</v>
      </c>
      <c r="B34" s="378" t="s">
        <v>1712</v>
      </c>
      <c r="C34" s="374" t="s">
        <v>1842</v>
      </c>
      <c r="D34" s="374" t="s">
        <v>1843</v>
      </c>
      <c r="E34" s="374" t="s">
        <v>1579</v>
      </c>
      <c r="F34" s="379"/>
      <c r="G34" s="379">
        <v>-1022.84</v>
      </c>
      <c r="H34" s="380">
        <v>3469300.38</v>
      </c>
      <c r="I34" s="374" t="s">
        <v>1836</v>
      </c>
      <c r="J34" s="374" t="s">
        <v>1715</v>
      </c>
      <c r="K34" s="379">
        <v>-1022.84</v>
      </c>
      <c r="L34" s="381">
        <v>0</v>
      </c>
      <c r="M34" s="381">
        <v>0</v>
      </c>
      <c r="N34" s="374" t="s">
        <v>1844</v>
      </c>
      <c r="O34" s="374" t="s">
        <v>1256</v>
      </c>
      <c r="P34" s="374" t="s">
        <v>1539</v>
      </c>
    </row>
    <row r="35" spans="1:16" s="382" customFormat="1" ht="20.100000000000001" customHeight="1">
      <c r="A35" s="378" t="s">
        <v>1743</v>
      </c>
      <c r="B35" s="378" t="s">
        <v>1712</v>
      </c>
      <c r="C35" s="374" t="s">
        <v>1295</v>
      </c>
      <c r="D35" s="374" t="s">
        <v>1744</v>
      </c>
      <c r="E35" s="374" t="s">
        <v>1415</v>
      </c>
      <c r="F35" s="379"/>
      <c r="G35" s="379">
        <v>-19145.400000000001</v>
      </c>
      <c r="H35" s="380">
        <v>3446561.45</v>
      </c>
      <c r="I35" s="374" t="s">
        <v>1714</v>
      </c>
      <c r="J35" s="374" t="s">
        <v>1715</v>
      </c>
      <c r="K35" s="379">
        <v>-19145.400000000001</v>
      </c>
      <c r="L35" s="381">
        <v>0</v>
      </c>
      <c r="M35" s="381">
        <v>0</v>
      </c>
      <c r="N35" s="374" t="s">
        <v>1743</v>
      </c>
      <c r="O35" s="374" t="s">
        <v>1745</v>
      </c>
      <c r="P35" s="374" t="s">
        <v>1536</v>
      </c>
    </row>
    <row r="36" spans="1:16" s="382" customFormat="1" ht="20.100000000000001" customHeight="1">
      <c r="A36" s="378" t="s">
        <v>1743</v>
      </c>
      <c r="B36" s="378" t="s">
        <v>1712</v>
      </c>
      <c r="C36" s="374" t="s">
        <v>1295</v>
      </c>
      <c r="D36" s="374" t="s">
        <v>1746</v>
      </c>
      <c r="E36" s="374" t="s">
        <v>1415</v>
      </c>
      <c r="F36" s="379"/>
      <c r="G36" s="379">
        <v>-19317.46</v>
      </c>
      <c r="H36" s="380">
        <v>3427243.99</v>
      </c>
      <c r="I36" s="374" t="s">
        <v>1714</v>
      </c>
      <c r="J36" s="374" t="s">
        <v>1715</v>
      </c>
      <c r="K36" s="379">
        <v>-19317.46</v>
      </c>
      <c r="L36" s="381">
        <v>0</v>
      </c>
      <c r="M36" s="381">
        <v>0</v>
      </c>
      <c r="N36" s="374" t="s">
        <v>1743</v>
      </c>
      <c r="O36" s="374" t="s">
        <v>1747</v>
      </c>
      <c r="P36" s="374" t="s">
        <v>1536</v>
      </c>
    </row>
    <row r="37" spans="1:16" s="382" customFormat="1" ht="20.100000000000001" customHeight="1">
      <c r="A37" s="378" t="s">
        <v>1743</v>
      </c>
      <c r="B37" s="378" t="s">
        <v>1743</v>
      </c>
      <c r="C37" s="374" t="s">
        <v>329</v>
      </c>
      <c r="D37" s="374" t="s">
        <v>1257</v>
      </c>
      <c r="E37" s="374" t="s">
        <v>644</v>
      </c>
      <c r="F37" s="379"/>
      <c r="G37" s="379">
        <v>-12</v>
      </c>
      <c r="H37" s="380">
        <v>3427149.99</v>
      </c>
      <c r="I37" s="374" t="s">
        <v>1714</v>
      </c>
      <c r="J37" s="374" t="s">
        <v>1715</v>
      </c>
      <c r="K37" s="379">
        <v>-12</v>
      </c>
      <c r="L37" s="381">
        <v>0</v>
      </c>
      <c r="M37" s="381">
        <v>0</v>
      </c>
      <c r="N37" s="374" t="s">
        <v>1743</v>
      </c>
      <c r="O37" s="374" t="s">
        <v>1256</v>
      </c>
      <c r="P37" s="374" t="s">
        <v>1537</v>
      </c>
    </row>
    <row r="38" spans="1:16" s="382" customFormat="1" ht="20.100000000000001" customHeight="1">
      <c r="A38" s="378" t="s">
        <v>1743</v>
      </c>
      <c r="B38" s="378" t="s">
        <v>1743</v>
      </c>
      <c r="C38" s="374" t="s">
        <v>329</v>
      </c>
      <c r="D38" s="374" t="s">
        <v>1257</v>
      </c>
      <c r="E38" s="374" t="s">
        <v>644</v>
      </c>
      <c r="F38" s="379"/>
      <c r="G38" s="379">
        <v>-12</v>
      </c>
      <c r="H38" s="380">
        <v>3427137.99</v>
      </c>
      <c r="I38" s="374" t="s">
        <v>1714</v>
      </c>
      <c r="J38" s="374" t="s">
        <v>1715</v>
      </c>
      <c r="K38" s="379">
        <v>-12</v>
      </c>
      <c r="L38" s="381">
        <v>0</v>
      </c>
      <c r="M38" s="381">
        <v>0</v>
      </c>
      <c r="N38" s="374" t="s">
        <v>1743</v>
      </c>
      <c r="O38" s="374" t="s">
        <v>1256</v>
      </c>
      <c r="P38" s="374" t="s">
        <v>1537</v>
      </c>
    </row>
    <row r="39" spans="1:16" s="382" customFormat="1" ht="20.100000000000001" customHeight="1">
      <c r="A39" s="378" t="s">
        <v>1748</v>
      </c>
      <c r="B39" s="378" t="s">
        <v>1749</v>
      </c>
      <c r="C39" s="374" t="s">
        <v>256</v>
      </c>
      <c r="D39" s="374" t="s">
        <v>1750</v>
      </c>
      <c r="E39" s="374" t="s">
        <v>1573</v>
      </c>
      <c r="F39" s="379"/>
      <c r="G39" s="379">
        <v>-4152.3</v>
      </c>
      <c r="H39" s="380">
        <v>2440712.16</v>
      </c>
      <c r="I39" s="374" t="s">
        <v>1714</v>
      </c>
      <c r="J39" s="374" t="s">
        <v>1715</v>
      </c>
      <c r="K39" s="379">
        <v>-5025.3</v>
      </c>
      <c r="L39" s="381">
        <v>0</v>
      </c>
      <c r="M39" s="381">
        <v>873</v>
      </c>
      <c r="N39" s="374" t="s">
        <v>1751</v>
      </c>
      <c r="O39" s="374" t="s">
        <v>1752</v>
      </c>
      <c r="P39" s="374" t="s">
        <v>1536</v>
      </c>
    </row>
    <row r="40" spans="1:16" s="382" customFormat="1" ht="20.100000000000001" customHeight="1">
      <c r="A40" s="378" t="s">
        <v>1753</v>
      </c>
      <c r="B40" s="378" t="s">
        <v>1754</v>
      </c>
      <c r="C40" s="374" t="s">
        <v>256</v>
      </c>
      <c r="D40" s="374" t="s">
        <v>1755</v>
      </c>
      <c r="E40" s="374" t="s">
        <v>1645</v>
      </c>
      <c r="F40" s="379"/>
      <c r="G40" s="379">
        <v>-5204.8</v>
      </c>
      <c r="H40" s="380">
        <v>2435507.36</v>
      </c>
      <c r="I40" s="374" t="s">
        <v>1714</v>
      </c>
      <c r="J40" s="374" t="s">
        <v>1715</v>
      </c>
      <c r="K40" s="379">
        <v>-5204.8</v>
      </c>
      <c r="L40" s="381">
        <v>0</v>
      </c>
      <c r="M40" s="381">
        <v>0</v>
      </c>
      <c r="N40" s="374" t="s">
        <v>1751</v>
      </c>
      <c r="O40" s="374" t="s">
        <v>1256</v>
      </c>
      <c r="P40" s="374" t="s">
        <v>1536</v>
      </c>
    </row>
    <row r="41" spans="1:16" s="382" customFormat="1" ht="20.100000000000001" customHeight="1">
      <c r="A41" s="378" t="s">
        <v>1756</v>
      </c>
      <c r="B41" s="378" t="s">
        <v>1754</v>
      </c>
      <c r="C41" s="374" t="s">
        <v>1221</v>
      </c>
      <c r="D41" s="374" t="s">
        <v>1757</v>
      </c>
      <c r="E41" s="374" t="s">
        <v>1645</v>
      </c>
      <c r="F41" s="379"/>
      <c r="G41" s="379">
        <v>-5018.16</v>
      </c>
      <c r="H41" s="380">
        <v>2430489.2000000002</v>
      </c>
      <c r="I41" s="374" t="s">
        <v>1714</v>
      </c>
      <c r="J41" s="374" t="s">
        <v>1715</v>
      </c>
      <c r="K41" s="379">
        <v>-5018.16</v>
      </c>
      <c r="L41" s="381">
        <v>0</v>
      </c>
      <c r="M41" s="381">
        <v>0</v>
      </c>
      <c r="N41" s="374" t="s">
        <v>1751</v>
      </c>
      <c r="O41" s="374" t="s">
        <v>1256</v>
      </c>
      <c r="P41" s="374" t="s">
        <v>1536</v>
      </c>
    </row>
    <row r="42" spans="1:16" s="382" customFormat="1" ht="20.100000000000001" customHeight="1">
      <c r="A42" s="378" t="s">
        <v>1756</v>
      </c>
      <c r="B42" s="383">
        <v>45383</v>
      </c>
      <c r="C42" s="374" t="s">
        <v>1758</v>
      </c>
      <c r="D42" s="374" t="s">
        <v>1759</v>
      </c>
      <c r="E42" s="374" t="s">
        <v>1371</v>
      </c>
      <c r="F42" s="379"/>
      <c r="G42" s="379">
        <v>-3757.53</v>
      </c>
      <c r="H42" s="380">
        <v>2426731.67</v>
      </c>
      <c r="I42" s="374" t="s">
        <v>1714</v>
      </c>
      <c r="J42" s="374" t="s">
        <v>1715</v>
      </c>
      <c r="K42" s="379">
        <v>-3757.53</v>
      </c>
      <c r="L42" s="381">
        <v>0</v>
      </c>
      <c r="M42" s="381">
        <v>0</v>
      </c>
      <c r="N42" s="374" t="s">
        <v>1751</v>
      </c>
      <c r="O42" s="374" t="s">
        <v>1256</v>
      </c>
      <c r="P42" s="374" t="s">
        <v>1539</v>
      </c>
    </row>
    <row r="43" spans="1:16" s="382" customFormat="1" ht="20.100000000000001" customHeight="1">
      <c r="A43" s="378" t="s">
        <v>1756</v>
      </c>
      <c r="B43" s="383">
        <v>45383</v>
      </c>
      <c r="C43" s="374" t="s">
        <v>1758</v>
      </c>
      <c r="D43" s="374" t="s">
        <v>1760</v>
      </c>
      <c r="E43" s="374" t="s">
        <v>1371</v>
      </c>
      <c r="F43" s="379"/>
      <c r="G43" s="379">
        <v>-540</v>
      </c>
      <c r="H43" s="380">
        <v>2426191.67</v>
      </c>
      <c r="I43" s="374" t="s">
        <v>1714</v>
      </c>
      <c r="J43" s="374" t="s">
        <v>1715</v>
      </c>
      <c r="K43" s="379">
        <v>-540</v>
      </c>
      <c r="L43" s="381">
        <v>0</v>
      </c>
      <c r="M43" s="381">
        <v>0</v>
      </c>
      <c r="N43" s="374" t="s">
        <v>1751</v>
      </c>
      <c r="O43" s="374" t="s">
        <v>1256</v>
      </c>
      <c r="P43" s="374" t="s">
        <v>1539</v>
      </c>
    </row>
    <row r="44" spans="1:16" s="382" customFormat="1" ht="20.100000000000001" customHeight="1">
      <c r="A44" s="378" t="s">
        <v>1756</v>
      </c>
      <c r="B44" s="383">
        <v>45383</v>
      </c>
      <c r="C44" s="374" t="s">
        <v>1758</v>
      </c>
      <c r="D44" s="374" t="s">
        <v>1761</v>
      </c>
      <c r="E44" s="374" t="s">
        <v>1371</v>
      </c>
      <c r="F44" s="379"/>
      <c r="G44" s="379">
        <v>-67.5</v>
      </c>
      <c r="H44" s="380">
        <v>2426124.17</v>
      </c>
      <c r="I44" s="374" t="s">
        <v>1714</v>
      </c>
      <c r="J44" s="374" t="s">
        <v>1715</v>
      </c>
      <c r="K44" s="379">
        <v>-67.5</v>
      </c>
      <c r="L44" s="381">
        <v>0</v>
      </c>
      <c r="M44" s="381">
        <v>0</v>
      </c>
      <c r="N44" s="374" t="s">
        <v>1751</v>
      </c>
      <c r="O44" s="374" t="s">
        <v>1256</v>
      </c>
      <c r="P44" s="374" t="s">
        <v>1539</v>
      </c>
    </row>
    <row r="45" spans="1:16" s="382" customFormat="1" ht="20.100000000000001" customHeight="1">
      <c r="A45" s="378" t="s">
        <v>1756</v>
      </c>
      <c r="B45" s="383">
        <v>45383</v>
      </c>
      <c r="C45" s="374" t="s">
        <v>1762</v>
      </c>
      <c r="D45" s="374" t="s">
        <v>1763</v>
      </c>
      <c r="E45" s="374" t="s">
        <v>1371</v>
      </c>
      <c r="F45" s="379"/>
      <c r="G45" s="379">
        <v>-14810.91</v>
      </c>
      <c r="H45" s="380">
        <v>2411313.2599999998</v>
      </c>
      <c r="I45" s="374" t="s">
        <v>1714</v>
      </c>
      <c r="J45" s="374" t="s">
        <v>1715</v>
      </c>
      <c r="K45" s="379">
        <v>-14810.91</v>
      </c>
      <c r="L45" s="381">
        <v>0</v>
      </c>
      <c r="M45" s="381">
        <v>0</v>
      </c>
      <c r="N45" s="374" t="s">
        <v>1751</v>
      </c>
      <c r="O45" s="374" t="s">
        <v>1256</v>
      </c>
      <c r="P45" s="374" t="s">
        <v>1539</v>
      </c>
    </row>
    <row r="46" spans="1:16" s="382" customFormat="1" ht="20.100000000000001" customHeight="1">
      <c r="A46" s="378" t="s">
        <v>1756</v>
      </c>
      <c r="B46" s="383">
        <v>45383</v>
      </c>
      <c r="C46" s="374" t="s">
        <v>1762</v>
      </c>
      <c r="D46" s="374" t="s">
        <v>1764</v>
      </c>
      <c r="E46" s="374" t="s">
        <v>1371</v>
      </c>
      <c r="F46" s="379"/>
      <c r="G46" s="379">
        <v>-1674</v>
      </c>
      <c r="H46" s="380">
        <v>2409639.2599999998</v>
      </c>
      <c r="I46" s="374" t="s">
        <v>1714</v>
      </c>
      <c r="J46" s="374" t="s">
        <v>1715</v>
      </c>
      <c r="K46" s="379">
        <v>-1674</v>
      </c>
      <c r="L46" s="381">
        <v>0</v>
      </c>
      <c r="M46" s="381">
        <v>0</v>
      </c>
      <c r="N46" s="374" t="s">
        <v>1751</v>
      </c>
      <c r="O46" s="374" t="s">
        <v>1256</v>
      </c>
      <c r="P46" s="374" t="s">
        <v>1539</v>
      </c>
    </row>
    <row r="47" spans="1:16" s="382" customFormat="1" ht="20.100000000000001" customHeight="1">
      <c r="A47" s="378" t="s">
        <v>1756</v>
      </c>
      <c r="B47" s="383">
        <v>45383</v>
      </c>
      <c r="C47" s="374" t="s">
        <v>1762</v>
      </c>
      <c r="D47" s="374" t="s">
        <v>1765</v>
      </c>
      <c r="E47" s="374" t="s">
        <v>1371</v>
      </c>
      <c r="F47" s="379"/>
      <c r="G47" s="379">
        <v>-209.25</v>
      </c>
      <c r="H47" s="380">
        <v>2409430.0099999998</v>
      </c>
      <c r="I47" s="374" t="s">
        <v>1714</v>
      </c>
      <c r="J47" s="374" t="s">
        <v>1715</v>
      </c>
      <c r="K47" s="379">
        <v>-209.25</v>
      </c>
      <c r="L47" s="381">
        <v>0</v>
      </c>
      <c r="M47" s="381">
        <v>0</v>
      </c>
      <c r="N47" s="374" t="s">
        <v>1751</v>
      </c>
      <c r="O47" s="374" t="s">
        <v>1256</v>
      </c>
      <c r="P47" s="374" t="s">
        <v>1539</v>
      </c>
    </row>
    <row r="48" spans="1:16" s="382" customFormat="1" ht="20.100000000000001" customHeight="1">
      <c r="A48" s="378" t="s">
        <v>1756</v>
      </c>
      <c r="B48" s="383">
        <v>45383</v>
      </c>
      <c r="C48" s="374" t="s">
        <v>1762</v>
      </c>
      <c r="D48" s="374" t="s">
        <v>1766</v>
      </c>
      <c r="E48" s="374" t="s">
        <v>1371</v>
      </c>
      <c r="F48" s="379"/>
      <c r="G48" s="379">
        <v>-22.91</v>
      </c>
      <c r="H48" s="380">
        <v>2409407.1</v>
      </c>
      <c r="I48" s="374" t="s">
        <v>1714</v>
      </c>
      <c r="J48" s="374" t="s">
        <v>1715</v>
      </c>
      <c r="K48" s="379">
        <v>-22.91</v>
      </c>
      <c r="L48" s="381">
        <v>0</v>
      </c>
      <c r="M48" s="381">
        <v>0</v>
      </c>
      <c r="N48" s="374" t="s">
        <v>1751</v>
      </c>
      <c r="O48" s="374" t="s">
        <v>1256</v>
      </c>
      <c r="P48" s="374" t="s">
        <v>1539</v>
      </c>
    </row>
    <row r="49" spans="1:16" s="382" customFormat="1" ht="20.100000000000001" customHeight="1">
      <c r="A49" s="378" t="s">
        <v>1756</v>
      </c>
      <c r="B49" s="378" t="s">
        <v>1712</v>
      </c>
      <c r="C49" s="374" t="s">
        <v>1358</v>
      </c>
      <c r="D49" s="374" t="s">
        <v>1767</v>
      </c>
      <c r="E49" s="374" t="s">
        <v>453</v>
      </c>
      <c r="F49" s="379"/>
      <c r="G49" s="379">
        <v>-18144.75</v>
      </c>
      <c r="H49" s="380">
        <v>2391262.35</v>
      </c>
      <c r="I49" s="374" t="s">
        <v>1714</v>
      </c>
      <c r="J49" s="374" t="s">
        <v>1715</v>
      </c>
      <c r="K49" s="379">
        <v>-18144.75</v>
      </c>
      <c r="L49" s="381">
        <v>0</v>
      </c>
      <c r="M49" s="381">
        <v>0</v>
      </c>
      <c r="N49" s="374" t="s">
        <v>1751</v>
      </c>
      <c r="O49" s="374" t="s">
        <v>1256</v>
      </c>
      <c r="P49" s="374" t="s">
        <v>1536</v>
      </c>
    </row>
    <row r="50" spans="1:16" s="382" customFormat="1" ht="20.100000000000001" customHeight="1">
      <c r="A50" s="378" t="s">
        <v>1756</v>
      </c>
      <c r="B50" s="378" t="s">
        <v>1712</v>
      </c>
      <c r="C50" s="374" t="s">
        <v>1358</v>
      </c>
      <c r="D50" s="374" t="s">
        <v>1768</v>
      </c>
      <c r="E50" s="374" t="s">
        <v>453</v>
      </c>
      <c r="F50" s="379"/>
      <c r="G50" s="379">
        <v>-543.11</v>
      </c>
      <c r="H50" s="380">
        <v>2390719.2400000002</v>
      </c>
      <c r="I50" s="374" t="s">
        <v>1714</v>
      </c>
      <c r="J50" s="374" t="s">
        <v>1715</v>
      </c>
      <c r="K50" s="379">
        <v>-543.11</v>
      </c>
      <c r="L50" s="381">
        <v>0</v>
      </c>
      <c r="M50" s="381">
        <v>0</v>
      </c>
      <c r="N50" s="374" t="s">
        <v>1751</v>
      </c>
      <c r="O50" s="374" t="s">
        <v>1256</v>
      </c>
      <c r="P50" s="374" t="s">
        <v>1536</v>
      </c>
    </row>
    <row r="51" spans="1:16" s="382" customFormat="1" ht="20.100000000000001" customHeight="1">
      <c r="A51" s="378" t="s">
        <v>1756</v>
      </c>
      <c r="B51" s="378" t="s">
        <v>1712</v>
      </c>
      <c r="C51" s="374" t="s">
        <v>1358</v>
      </c>
      <c r="D51" s="374" t="s">
        <v>1769</v>
      </c>
      <c r="E51" s="374" t="s">
        <v>453</v>
      </c>
      <c r="F51" s="379"/>
      <c r="G51" s="379">
        <v>-18.600000000000001</v>
      </c>
      <c r="H51" s="380">
        <v>2390700.64</v>
      </c>
      <c r="I51" s="374" t="s">
        <v>1714</v>
      </c>
      <c r="J51" s="374" t="s">
        <v>1715</v>
      </c>
      <c r="K51" s="379">
        <v>-18.600000000000001</v>
      </c>
      <c r="L51" s="381">
        <v>0</v>
      </c>
      <c r="M51" s="381">
        <v>0</v>
      </c>
      <c r="N51" s="374" t="s">
        <v>1751</v>
      </c>
      <c r="O51" s="374" t="s">
        <v>1256</v>
      </c>
      <c r="P51" s="374" t="s">
        <v>1536</v>
      </c>
    </row>
    <row r="52" spans="1:16" s="382" customFormat="1" ht="20.100000000000001" customHeight="1">
      <c r="A52" s="378" t="s">
        <v>1756</v>
      </c>
      <c r="B52" s="378" t="s">
        <v>1712</v>
      </c>
      <c r="C52" s="374" t="s">
        <v>1271</v>
      </c>
      <c r="D52" s="374" t="s">
        <v>1770</v>
      </c>
      <c r="E52" s="374" t="s">
        <v>453</v>
      </c>
      <c r="F52" s="379"/>
      <c r="G52" s="379">
        <v>-21767.84</v>
      </c>
      <c r="H52" s="380">
        <v>2368932.7999999998</v>
      </c>
      <c r="I52" s="374" t="s">
        <v>1714</v>
      </c>
      <c r="J52" s="374" t="s">
        <v>1715</v>
      </c>
      <c r="K52" s="379">
        <v>-21767.84</v>
      </c>
      <c r="L52" s="381">
        <v>0</v>
      </c>
      <c r="M52" s="381">
        <v>0</v>
      </c>
      <c r="N52" s="374" t="s">
        <v>1751</v>
      </c>
      <c r="O52" s="374" t="s">
        <v>1256</v>
      </c>
      <c r="P52" s="374" t="s">
        <v>1536</v>
      </c>
    </row>
    <row r="53" spans="1:16" s="382" customFormat="1" ht="20.100000000000001" customHeight="1">
      <c r="A53" s="378" t="s">
        <v>1756</v>
      </c>
      <c r="B53" s="378" t="s">
        <v>1712</v>
      </c>
      <c r="C53" s="374" t="s">
        <v>1271</v>
      </c>
      <c r="D53" s="374" t="s">
        <v>1771</v>
      </c>
      <c r="E53" s="374" t="s">
        <v>453</v>
      </c>
      <c r="F53" s="379"/>
      <c r="G53" s="379">
        <v>-801.6</v>
      </c>
      <c r="H53" s="380">
        <v>2368131.2000000002</v>
      </c>
      <c r="I53" s="374" t="s">
        <v>1714</v>
      </c>
      <c r="J53" s="374" t="s">
        <v>1715</v>
      </c>
      <c r="K53" s="379">
        <v>-801.6</v>
      </c>
      <c r="L53" s="381">
        <v>0</v>
      </c>
      <c r="M53" s="381">
        <v>0</v>
      </c>
      <c r="N53" s="374" t="s">
        <v>1751</v>
      </c>
      <c r="O53" s="374" t="s">
        <v>1256</v>
      </c>
      <c r="P53" s="374" t="s">
        <v>1536</v>
      </c>
    </row>
    <row r="54" spans="1:16" s="382" customFormat="1" ht="20.100000000000001" customHeight="1">
      <c r="A54" s="378" t="s">
        <v>1756</v>
      </c>
      <c r="B54" s="378" t="s">
        <v>1712</v>
      </c>
      <c r="C54" s="374" t="s">
        <v>1271</v>
      </c>
      <c r="D54" s="374" t="s">
        <v>1772</v>
      </c>
      <c r="E54" s="374" t="s">
        <v>453</v>
      </c>
      <c r="F54" s="379"/>
      <c r="G54" s="379">
        <v>-17.440000000000001</v>
      </c>
      <c r="H54" s="380">
        <v>2368113.7599999998</v>
      </c>
      <c r="I54" s="374" t="s">
        <v>1714</v>
      </c>
      <c r="J54" s="374" t="s">
        <v>1715</v>
      </c>
      <c r="K54" s="379">
        <v>-17.440000000000001</v>
      </c>
      <c r="L54" s="381">
        <v>0</v>
      </c>
      <c r="M54" s="381">
        <v>0</v>
      </c>
      <c r="N54" s="374" t="s">
        <v>1751</v>
      </c>
      <c r="O54" s="374" t="s">
        <v>1256</v>
      </c>
      <c r="P54" s="374" t="s">
        <v>1536</v>
      </c>
    </row>
    <row r="55" spans="1:16" s="382" customFormat="1" ht="20.100000000000001" customHeight="1">
      <c r="A55" s="378" t="s">
        <v>1756</v>
      </c>
      <c r="B55" s="378" t="s">
        <v>1712</v>
      </c>
      <c r="C55" s="374" t="s">
        <v>1270</v>
      </c>
      <c r="D55" s="374" t="s">
        <v>1773</v>
      </c>
      <c r="E55" s="374" t="s">
        <v>1371</v>
      </c>
      <c r="F55" s="379"/>
      <c r="G55" s="379">
        <v>-2603.8000000000002</v>
      </c>
      <c r="H55" s="380">
        <v>2365509.96</v>
      </c>
      <c r="I55" s="374" t="s">
        <v>1714</v>
      </c>
      <c r="J55" s="374" t="s">
        <v>1715</v>
      </c>
      <c r="K55" s="379">
        <v>-2603.8000000000002</v>
      </c>
      <c r="L55" s="381">
        <v>0</v>
      </c>
      <c r="M55" s="381">
        <v>0</v>
      </c>
      <c r="N55" s="374" t="s">
        <v>1751</v>
      </c>
      <c r="O55" s="374" t="s">
        <v>1256</v>
      </c>
      <c r="P55" s="374" t="s">
        <v>1539</v>
      </c>
    </row>
    <row r="56" spans="1:16" s="382" customFormat="1" ht="20.100000000000001" customHeight="1">
      <c r="A56" s="378" t="s">
        <v>1756</v>
      </c>
      <c r="B56" s="378" t="s">
        <v>1712</v>
      </c>
      <c r="C56" s="374" t="s">
        <v>1270</v>
      </c>
      <c r="D56" s="374" t="s">
        <v>1774</v>
      </c>
      <c r="E56" s="374" t="s">
        <v>1371</v>
      </c>
      <c r="F56" s="379"/>
      <c r="G56" s="379">
        <v>-15.12</v>
      </c>
      <c r="H56" s="380">
        <v>2365494.84</v>
      </c>
      <c r="I56" s="374" t="s">
        <v>1714</v>
      </c>
      <c r="J56" s="374" t="s">
        <v>1715</v>
      </c>
      <c r="K56" s="379">
        <v>-15.12</v>
      </c>
      <c r="L56" s="381">
        <v>0</v>
      </c>
      <c r="M56" s="381">
        <v>0</v>
      </c>
      <c r="N56" s="374" t="s">
        <v>1751</v>
      </c>
      <c r="O56" s="374" t="s">
        <v>1256</v>
      </c>
      <c r="P56" s="374" t="s">
        <v>1539</v>
      </c>
    </row>
    <row r="57" spans="1:16" s="382" customFormat="1" ht="20.100000000000001" customHeight="1">
      <c r="A57" s="378" t="s">
        <v>1775</v>
      </c>
      <c r="B57" s="378" t="s">
        <v>1738</v>
      </c>
      <c r="C57" s="374" t="s">
        <v>198</v>
      </c>
      <c r="D57" s="374" t="s">
        <v>19</v>
      </c>
      <c r="E57" s="374" t="s">
        <v>1776</v>
      </c>
      <c r="F57" s="379"/>
      <c r="G57" s="379">
        <v>-2643.12</v>
      </c>
      <c r="H57" s="380">
        <v>2362851.7200000002</v>
      </c>
      <c r="I57" s="374" t="s">
        <v>1714</v>
      </c>
      <c r="J57" s="374" t="s">
        <v>1715</v>
      </c>
      <c r="K57" s="379">
        <v>-2643.12</v>
      </c>
      <c r="L57" s="381">
        <v>0</v>
      </c>
      <c r="M57" s="381">
        <v>0</v>
      </c>
      <c r="N57" s="374" t="s">
        <v>1751</v>
      </c>
      <c r="O57" s="374" t="s">
        <v>1777</v>
      </c>
      <c r="P57" s="374" t="s">
        <v>1536</v>
      </c>
    </row>
    <row r="58" spans="1:16" s="382" customFormat="1" ht="20.100000000000001" customHeight="1">
      <c r="A58" s="378" t="s">
        <v>1775</v>
      </c>
      <c r="B58" s="378" t="s">
        <v>1738</v>
      </c>
      <c r="C58" s="374" t="s">
        <v>198</v>
      </c>
      <c r="D58" s="374" t="s">
        <v>19</v>
      </c>
      <c r="E58" s="374" t="s">
        <v>1778</v>
      </c>
      <c r="F58" s="379"/>
      <c r="G58" s="379">
        <v>-1062.79</v>
      </c>
      <c r="H58" s="380">
        <v>2361788.9300000002</v>
      </c>
      <c r="I58" s="374" t="s">
        <v>1714</v>
      </c>
      <c r="J58" s="374" t="s">
        <v>1715</v>
      </c>
      <c r="K58" s="379">
        <v>-1062.79</v>
      </c>
      <c r="L58" s="381">
        <v>0</v>
      </c>
      <c r="M58" s="381">
        <v>0</v>
      </c>
      <c r="N58" s="374" t="s">
        <v>1751</v>
      </c>
      <c r="O58" s="374" t="s">
        <v>1779</v>
      </c>
      <c r="P58" s="374" t="s">
        <v>1536</v>
      </c>
    </row>
    <row r="59" spans="1:16" s="382" customFormat="1" ht="20.100000000000001" customHeight="1">
      <c r="A59" s="378" t="s">
        <v>1743</v>
      </c>
      <c r="B59" s="378" t="s">
        <v>1780</v>
      </c>
      <c r="C59" s="374" t="s">
        <v>1284</v>
      </c>
      <c r="D59" s="374" t="s">
        <v>1781</v>
      </c>
      <c r="E59" s="374" t="s">
        <v>1429</v>
      </c>
      <c r="F59" s="379"/>
      <c r="G59" s="379">
        <v>-450</v>
      </c>
      <c r="H59" s="380">
        <v>2361338.9300000002</v>
      </c>
      <c r="I59" s="374" t="s">
        <v>1714</v>
      </c>
      <c r="J59" s="374" t="s">
        <v>1715</v>
      </c>
      <c r="K59" s="379">
        <v>-450</v>
      </c>
      <c r="L59" s="381">
        <v>0</v>
      </c>
      <c r="M59" s="381">
        <v>0</v>
      </c>
      <c r="N59" s="374" t="s">
        <v>1751</v>
      </c>
      <c r="O59" s="374" t="s">
        <v>1256</v>
      </c>
      <c r="P59" s="374" t="s">
        <v>1536</v>
      </c>
    </row>
    <row r="60" spans="1:16" s="382" customFormat="1" ht="20.100000000000001" customHeight="1">
      <c r="A60" s="378" t="s">
        <v>1782</v>
      </c>
      <c r="B60" s="378" t="s">
        <v>1782</v>
      </c>
      <c r="C60" s="374" t="s">
        <v>1523</v>
      </c>
      <c r="D60" s="374" t="s">
        <v>1783</v>
      </c>
      <c r="E60" s="374" t="s">
        <v>1489</v>
      </c>
      <c r="F60" s="379"/>
      <c r="G60" s="379">
        <v>-610</v>
      </c>
      <c r="H60" s="380">
        <v>2360728.9300000002</v>
      </c>
      <c r="I60" s="374" t="s">
        <v>1714</v>
      </c>
      <c r="J60" s="374" t="s">
        <v>1715</v>
      </c>
      <c r="K60" s="379">
        <v>-610</v>
      </c>
      <c r="L60" s="381">
        <v>0</v>
      </c>
      <c r="M60" s="381">
        <v>0</v>
      </c>
      <c r="N60" s="374" t="s">
        <v>1751</v>
      </c>
      <c r="O60" s="374" t="s">
        <v>1256</v>
      </c>
      <c r="P60" s="374" t="s">
        <v>1536</v>
      </c>
    </row>
    <row r="61" spans="1:16" s="382" customFormat="1" ht="20.100000000000001" customHeight="1">
      <c r="A61" s="378" t="s">
        <v>1784</v>
      </c>
      <c r="B61" s="378" t="s">
        <v>1738</v>
      </c>
      <c r="C61" s="374" t="s">
        <v>226</v>
      </c>
      <c r="D61" s="374" t="s">
        <v>1785</v>
      </c>
      <c r="E61" s="374" t="s">
        <v>1355</v>
      </c>
      <c r="F61" s="379"/>
      <c r="G61" s="379">
        <v>-966.8</v>
      </c>
      <c r="H61" s="380">
        <v>2359762.13</v>
      </c>
      <c r="I61" s="374" t="s">
        <v>1714</v>
      </c>
      <c r="J61" s="374" t="s">
        <v>1715</v>
      </c>
      <c r="K61" s="379">
        <v>-966.8</v>
      </c>
      <c r="L61" s="381">
        <v>0</v>
      </c>
      <c r="M61" s="381">
        <v>0</v>
      </c>
      <c r="N61" s="374" t="s">
        <v>1751</v>
      </c>
      <c r="O61" s="374" t="s">
        <v>1256</v>
      </c>
      <c r="P61" s="374" t="s">
        <v>1536</v>
      </c>
    </row>
    <row r="62" spans="1:16" s="382" customFormat="1" ht="20.100000000000001" customHeight="1">
      <c r="A62" s="378" t="s">
        <v>1751</v>
      </c>
      <c r="B62" s="378" t="s">
        <v>1751</v>
      </c>
      <c r="C62" s="374" t="s">
        <v>256</v>
      </c>
      <c r="D62" s="374" t="s">
        <v>1786</v>
      </c>
      <c r="E62" s="374" t="s">
        <v>1476</v>
      </c>
      <c r="F62" s="379"/>
      <c r="G62" s="379">
        <v>-4438.93</v>
      </c>
      <c r="H62" s="380">
        <v>2351826.5299999998</v>
      </c>
      <c r="I62" s="374" t="s">
        <v>1714</v>
      </c>
      <c r="J62" s="374" t="s">
        <v>1715</v>
      </c>
      <c r="K62" s="379">
        <v>-4438.93</v>
      </c>
      <c r="L62" s="381">
        <v>0</v>
      </c>
      <c r="M62" s="381">
        <v>0</v>
      </c>
      <c r="N62" s="374" t="s">
        <v>1751</v>
      </c>
      <c r="O62" s="374" t="s">
        <v>1256</v>
      </c>
      <c r="P62" s="374" t="s">
        <v>1540</v>
      </c>
    </row>
    <row r="63" spans="1:16" s="382" customFormat="1" ht="20.100000000000001" customHeight="1">
      <c r="A63" s="378" t="s">
        <v>1751</v>
      </c>
      <c r="B63" s="378" t="s">
        <v>1751</v>
      </c>
      <c r="C63" s="374" t="s">
        <v>256</v>
      </c>
      <c r="D63" s="374" t="s">
        <v>1787</v>
      </c>
      <c r="E63" s="374" t="s">
        <v>1476</v>
      </c>
      <c r="F63" s="379"/>
      <c r="G63" s="379">
        <v>-3538.08</v>
      </c>
      <c r="H63" s="380">
        <v>2348288.4500000002</v>
      </c>
      <c r="I63" s="374" t="s">
        <v>1714</v>
      </c>
      <c r="J63" s="374" t="s">
        <v>1715</v>
      </c>
      <c r="K63" s="379">
        <v>-3538.08</v>
      </c>
      <c r="L63" s="381">
        <v>0</v>
      </c>
      <c r="M63" s="381">
        <v>0</v>
      </c>
      <c r="N63" s="374" t="s">
        <v>1751</v>
      </c>
      <c r="O63" s="374" t="s">
        <v>1256</v>
      </c>
      <c r="P63" s="374" t="s">
        <v>1540</v>
      </c>
    </row>
    <row r="64" spans="1:16" s="382" customFormat="1" ht="20.100000000000001" customHeight="1">
      <c r="A64" s="378" t="s">
        <v>1751</v>
      </c>
      <c r="B64" s="378" t="s">
        <v>1751</v>
      </c>
      <c r="C64" s="374" t="s">
        <v>256</v>
      </c>
      <c r="D64" s="374" t="s">
        <v>1788</v>
      </c>
      <c r="E64" s="374" t="s">
        <v>1476</v>
      </c>
      <c r="F64" s="379"/>
      <c r="G64" s="379">
        <v>-3669.12</v>
      </c>
      <c r="H64" s="380">
        <v>2344619.33</v>
      </c>
      <c r="I64" s="374" t="s">
        <v>1714</v>
      </c>
      <c r="J64" s="374" t="s">
        <v>1715</v>
      </c>
      <c r="K64" s="379">
        <v>-3669.12</v>
      </c>
      <c r="L64" s="381">
        <v>0</v>
      </c>
      <c r="M64" s="381">
        <v>0</v>
      </c>
      <c r="N64" s="374" t="s">
        <v>1751</v>
      </c>
      <c r="O64" s="374" t="s">
        <v>1256</v>
      </c>
      <c r="P64" s="374" t="s">
        <v>1540</v>
      </c>
    </row>
    <row r="65" spans="1:16" s="382" customFormat="1" ht="20.100000000000001" customHeight="1">
      <c r="A65" s="378" t="s">
        <v>1751</v>
      </c>
      <c r="B65" s="378" t="s">
        <v>1751</v>
      </c>
      <c r="C65" s="374" t="s">
        <v>256</v>
      </c>
      <c r="D65" s="374" t="s">
        <v>1789</v>
      </c>
      <c r="E65" s="374" t="s">
        <v>1493</v>
      </c>
      <c r="F65" s="379"/>
      <c r="G65" s="379">
        <v>-1887.6</v>
      </c>
      <c r="H65" s="380">
        <v>2342731.73</v>
      </c>
      <c r="I65" s="374" t="s">
        <v>1714</v>
      </c>
      <c r="J65" s="374" t="s">
        <v>1715</v>
      </c>
      <c r="K65" s="379">
        <v>-1887.6</v>
      </c>
      <c r="L65" s="381">
        <v>0</v>
      </c>
      <c r="M65" s="381">
        <v>0</v>
      </c>
      <c r="N65" s="374" t="s">
        <v>1751</v>
      </c>
      <c r="O65" s="374" t="s">
        <v>1256</v>
      </c>
      <c r="P65" s="374" t="s">
        <v>1540</v>
      </c>
    </row>
    <row r="66" spans="1:16" s="382" customFormat="1" ht="20.100000000000001" customHeight="1">
      <c r="A66" s="378" t="s">
        <v>1751</v>
      </c>
      <c r="B66" s="378" t="s">
        <v>1751</v>
      </c>
      <c r="C66" s="374" t="s">
        <v>1221</v>
      </c>
      <c r="D66" s="374" t="s">
        <v>1790</v>
      </c>
      <c r="E66" s="374" t="s">
        <v>1493</v>
      </c>
      <c r="F66" s="379"/>
      <c r="G66" s="379">
        <v>-385.18</v>
      </c>
      <c r="H66" s="380">
        <v>2342346.5499999998</v>
      </c>
      <c r="I66" s="374" t="s">
        <v>1714</v>
      </c>
      <c r="J66" s="374" t="s">
        <v>1715</v>
      </c>
      <c r="K66" s="379">
        <v>-385.18</v>
      </c>
      <c r="L66" s="381">
        <v>0</v>
      </c>
      <c r="M66" s="381">
        <v>0</v>
      </c>
      <c r="N66" s="374" t="s">
        <v>1751</v>
      </c>
      <c r="O66" s="374" t="s">
        <v>1256</v>
      </c>
      <c r="P66" s="374" t="s">
        <v>1540</v>
      </c>
    </row>
    <row r="67" spans="1:16" s="382" customFormat="1" ht="20.100000000000001" customHeight="1">
      <c r="A67" s="378" t="s">
        <v>1751</v>
      </c>
      <c r="B67" s="378" t="s">
        <v>1775</v>
      </c>
      <c r="C67" s="374" t="s">
        <v>1221</v>
      </c>
      <c r="D67" s="374" t="s">
        <v>1791</v>
      </c>
      <c r="E67" s="374" t="s">
        <v>1449</v>
      </c>
      <c r="F67" s="379"/>
      <c r="G67" s="379">
        <v>-3423.44</v>
      </c>
      <c r="H67" s="380">
        <v>2338923.11</v>
      </c>
      <c r="I67" s="374" t="s">
        <v>1714</v>
      </c>
      <c r="J67" s="374" t="s">
        <v>1715</v>
      </c>
      <c r="K67" s="379">
        <v>-3423.44</v>
      </c>
      <c r="L67" s="381">
        <v>0</v>
      </c>
      <c r="M67" s="381">
        <v>0</v>
      </c>
      <c r="N67" s="374" t="s">
        <v>1751</v>
      </c>
      <c r="O67" s="374" t="s">
        <v>1256</v>
      </c>
      <c r="P67" s="374" t="s">
        <v>1540</v>
      </c>
    </row>
    <row r="68" spans="1:16" s="382" customFormat="1" ht="20.100000000000001" customHeight="1">
      <c r="A68" s="378" t="s">
        <v>1751</v>
      </c>
      <c r="B68" s="378" t="s">
        <v>1775</v>
      </c>
      <c r="C68" s="374" t="s">
        <v>1221</v>
      </c>
      <c r="D68" s="374" t="s">
        <v>1792</v>
      </c>
      <c r="E68" s="374" t="s">
        <v>1449</v>
      </c>
      <c r="F68" s="379"/>
      <c r="G68" s="379">
        <v>-531.22</v>
      </c>
      <c r="H68" s="380">
        <v>2338391.89</v>
      </c>
      <c r="I68" s="374" t="s">
        <v>1714</v>
      </c>
      <c r="J68" s="374" t="s">
        <v>1715</v>
      </c>
      <c r="K68" s="379">
        <v>-531.22</v>
      </c>
      <c r="L68" s="381">
        <v>0</v>
      </c>
      <c r="M68" s="381">
        <v>0</v>
      </c>
      <c r="N68" s="374" t="s">
        <v>1751</v>
      </c>
      <c r="O68" s="374" t="s">
        <v>1256</v>
      </c>
      <c r="P68" s="374" t="s">
        <v>1540</v>
      </c>
    </row>
    <row r="69" spans="1:16" s="382" customFormat="1" ht="20.100000000000001" customHeight="1">
      <c r="A69" s="378" t="s">
        <v>1751</v>
      </c>
      <c r="B69" s="378" t="s">
        <v>1775</v>
      </c>
      <c r="C69" s="374" t="s">
        <v>256</v>
      </c>
      <c r="D69" s="374" t="s">
        <v>1793</v>
      </c>
      <c r="E69" s="374" t="s">
        <v>1449</v>
      </c>
      <c r="F69" s="379"/>
      <c r="G69" s="379">
        <v>-1361.63</v>
      </c>
      <c r="H69" s="380">
        <v>2337030.2599999998</v>
      </c>
      <c r="I69" s="374" t="s">
        <v>1714</v>
      </c>
      <c r="J69" s="374" t="s">
        <v>1715</v>
      </c>
      <c r="K69" s="379">
        <v>-1361.63</v>
      </c>
      <c r="L69" s="381">
        <v>0</v>
      </c>
      <c r="M69" s="381">
        <v>0</v>
      </c>
      <c r="N69" s="374" t="s">
        <v>1751</v>
      </c>
      <c r="O69" s="374" t="s">
        <v>1256</v>
      </c>
      <c r="P69" s="374" t="s">
        <v>1540</v>
      </c>
    </row>
    <row r="70" spans="1:16" s="382" customFormat="1" ht="20.100000000000001" customHeight="1">
      <c r="A70" s="378" t="s">
        <v>1775</v>
      </c>
      <c r="B70" s="378" t="s">
        <v>1738</v>
      </c>
      <c r="C70" s="374" t="s">
        <v>198</v>
      </c>
      <c r="D70" s="374" t="s">
        <v>19</v>
      </c>
      <c r="E70" s="374" t="s">
        <v>1794</v>
      </c>
      <c r="F70" s="379"/>
      <c r="G70" s="379">
        <v>-1752.09</v>
      </c>
      <c r="H70" s="380">
        <v>2335278.17</v>
      </c>
      <c r="I70" s="374" t="s">
        <v>1714</v>
      </c>
      <c r="J70" s="374" t="s">
        <v>1715</v>
      </c>
      <c r="K70" s="379">
        <v>-1752.09</v>
      </c>
      <c r="L70" s="381">
        <v>0</v>
      </c>
      <c r="M70" s="381">
        <v>0</v>
      </c>
      <c r="N70" s="374" t="s">
        <v>1751</v>
      </c>
      <c r="O70" s="374" t="s">
        <v>1795</v>
      </c>
      <c r="P70" s="374" t="s">
        <v>1536</v>
      </c>
    </row>
    <row r="71" spans="1:16" s="382" customFormat="1" ht="20.100000000000001" customHeight="1">
      <c r="A71" s="378" t="s">
        <v>1756</v>
      </c>
      <c r="B71" s="378" t="s">
        <v>1720</v>
      </c>
      <c r="C71" s="374" t="s">
        <v>1221</v>
      </c>
      <c r="D71" s="374" t="s">
        <v>1796</v>
      </c>
      <c r="E71" s="374" t="s">
        <v>1466</v>
      </c>
      <c r="F71" s="379"/>
      <c r="G71" s="379">
        <v>-65.28</v>
      </c>
      <c r="H71" s="380">
        <v>2335017.9900000002</v>
      </c>
      <c r="I71" s="374" t="s">
        <v>1714</v>
      </c>
      <c r="J71" s="374" t="s">
        <v>1715</v>
      </c>
      <c r="K71" s="379">
        <v>-65.28</v>
      </c>
      <c r="L71" s="381">
        <v>0</v>
      </c>
      <c r="M71" s="381">
        <v>0</v>
      </c>
      <c r="N71" s="374" t="s">
        <v>1751</v>
      </c>
      <c r="O71" s="374" t="s">
        <v>1256</v>
      </c>
      <c r="P71" s="374" t="s">
        <v>1540</v>
      </c>
    </row>
    <row r="72" spans="1:16" s="382" customFormat="1" ht="20.100000000000001" customHeight="1">
      <c r="A72" s="378" t="s">
        <v>1756</v>
      </c>
      <c r="B72" s="378" t="s">
        <v>1712</v>
      </c>
      <c r="C72" s="374" t="s">
        <v>1358</v>
      </c>
      <c r="D72" s="374" t="s">
        <v>1767</v>
      </c>
      <c r="E72" s="374" t="s">
        <v>453</v>
      </c>
      <c r="F72" s="379"/>
      <c r="G72" s="379">
        <v>-485.06</v>
      </c>
      <c r="H72" s="380">
        <v>2741646.63</v>
      </c>
      <c r="I72" s="374" t="s">
        <v>1836</v>
      </c>
      <c r="J72" s="374" t="s">
        <v>1837</v>
      </c>
      <c r="K72" s="379">
        <v>-485.06</v>
      </c>
      <c r="L72" s="381">
        <v>0</v>
      </c>
      <c r="M72" s="381">
        <v>0</v>
      </c>
      <c r="N72" s="374" t="s">
        <v>1751</v>
      </c>
      <c r="O72" s="374" t="s">
        <v>1256</v>
      </c>
      <c r="P72" s="374" t="s">
        <v>1536</v>
      </c>
    </row>
    <row r="73" spans="1:16" s="382" customFormat="1" ht="20.100000000000001" customHeight="1">
      <c r="A73" s="378" t="s">
        <v>1756</v>
      </c>
      <c r="B73" s="378" t="s">
        <v>1712</v>
      </c>
      <c r="C73" s="374" t="s">
        <v>1271</v>
      </c>
      <c r="D73" s="374" t="s">
        <v>1770</v>
      </c>
      <c r="E73" s="374" t="s">
        <v>453</v>
      </c>
      <c r="F73" s="379"/>
      <c r="G73" s="379">
        <v>-2014.19</v>
      </c>
      <c r="H73" s="380">
        <v>2739632.44</v>
      </c>
      <c r="I73" s="374" t="s">
        <v>1836</v>
      </c>
      <c r="J73" s="374" t="s">
        <v>1837</v>
      </c>
      <c r="K73" s="379">
        <v>-2014.19</v>
      </c>
      <c r="L73" s="381">
        <v>0</v>
      </c>
      <c r="M73" s="381">
        <v>0</v>
      </c>
      <c r="N73" s="374" t="s">
        <v>1751</v>
      </c>
      <c r="O73" s="374" t="s">
        <v>1256</v>
      </c>
      <c r="P73" s="374" t="s">
        <v>1536</v>
      </c>
    </row>
    <row r="74" spans="1:16" s="382" customFormat="1" ht="20.100000000000001" customHeight="1">
      <c r="A74" s="378" t="s">
        <v>1756</v>
      </c>
      <c r="B74" s="378" t="s">
        <v>1712</v>
      </c>
      <c r="C74" s="374" t="s">
        <v>1270</v>
      </c>
      <c r="D74" s="374" t="s">
        <v>1845</v>
      </c>
      <c r="E74" s="374" t="s">
        <v>1371</v>
      </c>
      <c r="F74" s="379"/>
      <c r="G74" s="379">
        <v>-2997.43</v>
      </c>
      <c r="H74" s="380">
        <v>2736635.01</v>
      </c>
      <c r="I74" s="374" t="s">
        <v>1836</v>
      </c>
      <c r="J74" s="374" t="s">
        <v>1837</v>
      </c>
      <c r="K74" s="379">
        <v>-2997.43</v>
      </c>
      <c r="L74" s="381">
        <v>0</v>
      </c>
      <c r="M74" s="381">
        <v>0</v>
      </c>
      <c r="N74" s="374" t="s">
        <v>1751</v>
      </c>
      <c r="O74" s="374" t="s">
        <v>1256</v>
      </c>
      <c r="P74" s="374" t="s">
        <v>1539</v>
      </c>
    </row>
    <row r="75" spans="1:16" s="382" customFormat="1" ht="20.100000000000001" customHeight="1">
      <c r="A75" s="378" t="s">
        <v>1775</v>
      </c>
      <c r="B75" s="378" t="s">
        <v>1775</v>
      </c>
      <c r="C75" s="374" t="s">
        <v>329</v>
      </c>
      <c r="D75" s="374" t="s">
        <v>1257</v>
      </c>
      <c r="E75" s="374" t="s">
        <v>644</v>
      </c>
      <c r="F75" s="379"/>
      <c r="G75" s="379">
        <v>-105.66</v>
      </c>
      <c r="H75" s="380">
        <v>2614645.08</v>
      </c>
      <c r="I75" s="374" t="s">
        <v>1714</v>
      </c>
      <c r="J75" s="374" t="s">
        <v>1715</v>
      </c>
      <c r="K75" s="379">
        <v>-105.66</v>
      </c>
      <c r="L75" s="381">
        <v>0</v>
      </c>
      <c r="M75" s="381">
        <v>0</v>
      </c>
      <c r="N75" s="374" t="s">
        <v>1775</v>
      </c>
      <c r="O75" s="374" t="s">
        <v>1256</v>
      </c>
      <c r="P75" s="374" t="s">
        <v>1537</v>
      </c>
    </row>
    <row r="76" spans="1:16" s="382" customFormat="1" ht="20.100000000000001" customHeight="1">
      <c r="A76" s="378" t="s">
        <v>1797</v>
      </c>
      <c r="B76" s="378" t="s">
        <v>1798</v>
      </c>
      <c r="C76" s="374" t="s">
        <v>256</v>
      </c>
      <c r="D76" s="374" t="s">
        <v>1799</v>
      </c>
      <c r="E76" s="374" t="s">
        <v>1399</v>
      </c>
      <c r="F76" s="379"/>
      <c r="G76" s="379">
        <v>-1221.9000000000001</v>
      </c>
      <c r="H76" s="380">
        <v>2569374.35</v>
      </c>
      <c r="I76" s="374" t="s">
        <v>1714</v>
      </c>
      <c r="J76" s="374" t="s">
        <v>1715</v>
      </c>
      <c r="K76" s="379">
        <v>-1221.9000000000001</v>
      </c>
      <c r="L76" s="381">
        <v>0</v>
      </c>
      <c r="M76" s="381">
        <v>0</v>
      </c>
      <c r="N76" s="374" t="s">
        <v>1800</v>
      </c>
      <c r="O76" s="374" t="s">
        <v>1256</v>
      </c>
      <c r="P76" s="374" t="s">
        <v>1539</v>
      </c>
    </row>
    <row r="77" spans="1:16" s="382" customFormat="1" ht="20.100000000000001" customHeight="1">
      <c r="A77" s="378" t="s">
        <v>1797</v>
      </c>
      <c r="B77" s="378" t="s">
        <v>1798</v>
      </c>
      <c r="C77" s="374" t="s">
        <v>1221</v>
      </c>
      <c r="D77" s="374" t="s">
        <v>1801</v>
      </c>
      <c r="E77" s="374" t="s">
        <v>1399</v>
      </c>
      <c r="F77" s="379"/>
      <c r="G77" s="379">
        <v>-913.3</v>
      </c>
      <c r="H77" s="380">
        <v>2568461.0499999998</v>
      </c>
      <c r="I77" s="374" t="s">
        <v>1714</v>
      </c>
      <c r="J77" s="374" t="s">
        <v>1715</v>
      </c>
      <c r="K77" s="379">
        <v>-913.3</v>
      </c>
      <c r="L77" s="381">
        <v>0</v>
      </c>
      <c r="M77" s="381">
        <v>0</v>
      </c>
      <c r="N77" s="374" t="s">
        <v>1800</v>
      </c>
      <c r="O77" s="374" t="s">
        <v>1256</v>
      </c>
      <c r="P77" s="374" t="s">
        <v>1539</v>
      </c>
    </row>
    <row r="78" spans="1:16" s="382" customFormat="1" ht="20.100000000000001" customHeight="1">
      <c r="A78" s="378" t="s">
        <v>1775</v>
      </c>
      <c r="B78" s="378" t="s">
        <v>1751</v>
      </c>
      <c r="C78" s="374" t="s">
        <v>256</v>
      </c>
      <c r="D78" s="374" t="s">
        <v>1802</v>
      </c>
      <c r="E78" s="374" t="s">
        <v>378</v>
      </c>
      <c r="F78" s="379"/>
      <c r="G78" s="379">
        <v>-508.47</v>
      </c>
      <c r="H78" s="380">
        <v>2567952.58</v>
      </c>
      <c r="I78" s="374" t="s">
        <v>1714</v>
      </c>
      <c r="J78" s="374" t="s">
        <v>1715</v>
      </c>
      <c r="K78" s="379">
        <v>-508.47</v>
      </c>
      <c r="L78" s="381">
        <v>0</v>
      </c>
      <c r="M78" s="381">
        <v>0</v>
      </c>
      <c r="N78" s="374" t="s">
        <v>1800</v>
      </c>
      <c r="O78" s="374" t="s">
        <v>1256</v>
      </c>
      <c r="P78" s="374" t="s">
        <v>1536</v>
      </c>
    </row>
    <row r="79" spans="1:16" s="382" customFormat="1" ht="20.100000000000001" customHeight="1">
      <c r="A79" s="378" t="s">
        <v>1775</v>
      </c>
      <c r="B79" s="378" t="s">
        <v>1751</v>
      </c>
      <c r="C79" s="374" t="s">
        <v>1221</v>
      </c>
      <c r="D79" s="374" t="s">
        <v>1803</v>
      </c>
      <c r="E79" s="374" t="s">
        <v>378</v>
      </c>
      <c r="F79" s="379"/>
      <c r="G79" s="379">
        <v>-4317.2299999999996</v>
      </c>
      <c r="H79" s="380">
        <v>2563635.35</v>
      </c>
      <c r="I79" s="374" t="s">
        <v>1714</v>
      </c>
      <c r="J79" s="374" t="s">
        <v>1715</v>
      </c>
      <c r="K79" s="379">
        <v>-4317.2299999999996</v>
      </c>
      <c r="L79" s="381">
        <v>0</v>
      </c>
      <c r="M79" s="381">
        <v>0</v>
      </c>
      <c r="N79" s="374" t="s">
        <v>1800</v>
      </c>
      <c r="O79" s="374" t="s">
        <v>1256</v>
      </c>
      <c r="P79" s="374" t="s">
        <v>1536</v>
      </c>
    </row>
    <row r="80" spans="1:16" s="382" customFormat="1" ht="20.100000000000001" customHeight="1">
      <c r="A80" s="378" t="s">
        <v>1804</v>
      </c>
      <c r="B80" s="378" t="s">
        <v>1738</v>
      </c>
      <c r="C80" s="374" t="s">
        <v>1269</v>
      </c>
      <c r="D80" s="374" t="s">
        <v>1538</v>
      </c>
      <c r="E80" s="374" t="s">
        <v>1611</v>
      </c>
      <c r="F80" s="379"/>
      <c r="G80" s="379">
        <v>-6387.16</v>
      </c>
      <c r="H80" s="380">
        <v>2557248.19</v>
      </c>
      <c r="I80" s="374" t="s">
        <v>1714</v>
      </c>
      <c r="J80" s="374" t="s">
        <v>1715</v>
      </c>
      <c r="K80" s="379">
        <v>-6387.16</v>
      </c>
      <c r="L80" s="381">
        <v>0</v>
      </c>
      <c r="M80" s="381">
        <v>0</v>
      </c>
      <c r="N80" s="374" t="s">
        <v>1800</v>
      </c>
      <c r="O80" s="374" t="s">
        <v>1612</v>
      </c>
      <c r="P80" s="374" t="s">
        <v>1536</v>
      </c>
    </row>
    <row r="81" spans="1:16" s="382" customFormat="1" ht="20.100000000000001" customHeight="1">
      <c r="A81" s="378" t="s">
        <v>1804</v>
      </c>
      <c r="B81" s="378" t="s">
        <v>1738</v>
      </c>
      <c r="C81" s="374" t="s">
        <v>1220</v>
      </c>
      <c r="D81" s="374" t="s">
        <v>1805</v>
      </c>
      <c r="E81" s="374" t="s">
        <v>1589</v>
      </c>
      <c r="F81" s="379"/>
      <c r="G81" s="379">
        <v>-2110.63</v>
      </c>
      <c r="H81" s="380">
        <v>2555137.56</v>
      </c>
      <c r="I81" s="374" t="s">
        <v>1714</v>
      </c>
      <c r="J81" s="374" t="s">
        <v>1715</v>
      </c>
      <c r="K81" s="379">
        <v>-2110.63</v>
      </c>
      <c r="L81" s="381">
        <v>0</v>
      </c>
      <c r="M81" s="381">
        <v>0</v>
      </c>
      <c r="N81" s="374" t="s">
        <v>1800</v>
      </c>
      <c r="O81" s="374" t="s">
        <v>1256</v>
      </c>
      <c r="P81" s="374" t="s">
        <v>1540</v>
      </c>
    </row>
    <row r="82" spans="1:16" s="382" customFormat="1" ht="20.100000000000001" customHeight="1">
      <c r="A82" s="378" t="s">
        <v>1800</v>
      </c>
      <c r="B82" s="378" t="s">
        <v>1738</v>
      </c>
      <c r="C82" s="374" t="s">
        <v>1350</v>
      </c>
      <c r="D82" s="374" t="s">
        <v>1806</v>
      </c>
      <c r="E82" s="374" t="s">
        <v>1807</v>
      </c>
      <c r="F82" s="379"/>
      <c r="G82" s="379">
        <v>-257.58</v>
      </c>
      <c r="H82" s="380">
        <v>2452981.62</v>
      </c>
      <c r="I82" s="374" t="s">
        <v>1714</v>
      </c>
      <c r="J82" s="374" t="s">
        <v>1715</v>
      </c>
      <c r="K82" s="379">
        <v>-257.58</v>
      </c>
      <c r="L82" s="381">
        <v>0</v>
      </c>
      <c r="M82" s="381">
        <v>0</v>
      </c>
      <c r="N82" s="374" t="s">
        <v>1800</v>
      </c>
      <c r="O82" s="374" t="s">
        <v>1256</v>
      </c>
      <c r="P82" s="374" t="s">
        <v>1540</v>
      </c>
    </row>
    <row r="83" spans="1:16" s="382" customFormat="1" ht="20.100000000000001" customHeight="1">
      <c r="A83" s="378" t="s">
        <v>1797</v>
      </c>
      <c r="B83" s="378" t="s">
        <v>1738</v>
      </c>
      <c r="C83" s="374" t="s">
        <v>1846</v>
      </c>
      <c r="D83" s="374" t="s">
        <v>1847</v>
      </c>
      <c r="E83" s="374" t="s">
        <v>1605</v>
      </c>
      <c r="F83" s="379"/>
      <c r="G83" s="379">
        <v>-1740.76</v>
      </c>
      <c r="H83" s="380">
        <v>2453239.2000000002</v>
      </c>
      <c r="I83" s="374" t="s">
        <v>1836</v>
      </c>
      <c r="J83" s="374" t="s">
        <v>1837</v>
      </c>
      <c r="K83" s="379">
        <v>-1740.76</v>
      </c>
      <c r="L83" s="381">
        <v>0</v>
      </c>
      <c r="M83" s="381">
        <v>0</v>
      </c>
      <c r="N83" s="374" t="s">
        <v>1800</v>
      </c>
      <c r="O83" s="374" t="s">
        <v>1256</v>
      </c>
      <c r="P83" s="374" t="s">
        <v>1539</v>
      </c>
    </row>
    <row r="84" spans="1:16" s="382" customFormat="1" ht="20.100000000000001" customHeight="1">
      <c r="A84" s="378" t="s">
        <v>1797</v>
      </c>
      <c r="B84" s="378" t="s">
        <v>1797</v>
      </c>
      <c r="C84" s="374" t="s">
        <v>329</v>
      </c>
      <c r="D84" s="374" t="s">
        <v>1257</v>
      </c>
      <c r="E84" s="374" t="s">
        <v>644</v>
      </c>
      <c r="F84" s="379"/>
      <c r="G84" s="379">
        <v>-2.5499999999999998</v>
      </c>
      <c r="H84" s="380">
        <v>2229572.34</v>
      </c>
      <c r="I84" s="374" t="s">
        <v>1714</v>
      </c>
      <c r="J84" s="374" t="s">
        <v>1715</v>
      </c>
      <c r="K84" s="379">
        <v>-2.5499999999999998</v>
      </c>
      <c r="L84" s="381">
        <v>0</v>
      </c>
      <c r="M84" s="381">
        <v>0</v>
      </c>
      <c r="N84" s="374" t="s">
        <v>1797</v>
      </c>
      <c r="O84" s="374" t="s">
        <v>1256</v>
      </c>
      <c r="P84" s="374" t="s">
        <v>1537</v>
      </c>
    </row>
    <row r="85" spans="1:16" s="382" customFormat="1" ht="20.100000000000001" customHeight="1">
      <c r="A85" s="378" t="s">
        <v>1808</v>
      </c>
      <c r="B85" s="378" t="s">
        <v>1712</v>
      </c>
      <c r="C85" s="374" t="s">
        <v>1293</v>
      </c>
      <c r="D85" s="374" t="s">
        <v>1809</v>
      </c>
      <c r="E85" s="374" t="s">
        <v>1409</v>
      </c>
      <c r="F85" s="379"/>
      <c r="G85" s="379">
        <v>-469.62</v>
      </c>
      <c r="H85" s="380">
        <v>2218577.81</v>
      </c>
      <c r="I85" s="374" t="s">
        <v>1714</v>
      </c>
      <c r="J85" s="374" t="s">
        <v>1715</v>
      </c>
      <c r="K85" s="379">
        <v>-469.62</v>
      </c>
      <c r="L85" s="381">
        <v>0</v>
      </c>
      <c r="M85" s="381">
        <v>0</v>
      </c>
      <c r="N85" s="374" t="s">
        <v>1808</v>
      </c>
      <c r="O85" s="374" t="s">
        <v>1256</v>
      </c>
      <c r="P85" s="374" t="s">
        <v>1539</v>
      </c>
    </row>
    <row r="86" spans="1:16" s="382" customFormat="1" ht="20.100000000000001" customHeight="1">
      <c r="A86" s="378" t="s">
        <v>1808</v>
      </c>
      <c r="B86" s="378" t="s">
        <v>1810</v>
      </c>
      <c r="C86" s="374" t="s">
        <v>256</v>
      </c>
      <c r="D86" s="374" t="s">
        <v>1811</v>
      </c>
      <c r="E86" s="374" t="s">
        <v>1573</v>
      </c>
      <c r="F86" s="379"/>
      <c r="G86" s="379">
        <v>-873</v>
      </c>
      <c r="H86" s="380">
        <v>2217704.81</v>
      </c>
      <c r="I86" s="374" t="s">
        <v>1714</v>
      </c>
      <c r="J86" s="374" t="s">
        <v>1715</v>
      </c>
      <c r="K86" s="379">
        <v>-873</v>
      </c>
      <c r="L86" s="381">
        <v>0</v>
      </c>
      <c r="M86" s="381">
        <v>0</v>
      </c>
      <c r="N86" s="374" t="s">
        <v>1808</v>
      </c>
      <c r="O86" s="374" t="s">
        <v>1256</v>
      </c>
      <c r="P86" s="374" t="s">
        <v>1539</v>
      </c>
    </row>
    <row r="87" spans="1:16" s="382" customFormat="1" ht="20.100000000000001" customHeight="1">
      <c r="A87" s="378" t="s">
        <v>1808</v>
      </c>
      <c r="B87" s="378" t="s">
        <v>1797</v>
      </c>
      <c r="C87" s="374" t="s">
        <v>1282</v>
      </c>
      <c r="D87" s="374" t="s">
        <v>1812</v>
      </c>
      <c r="E87" s="374" t="s">
        <v>1706</v>
      </c>
      <c r="F87" s="379"/>
      <c r="G87" s="379">
        <v>-854.75</v>
      </c>
      <c r="H87" s="380">
        <v>2216850.06</v>
      </c>
      <c r="I87" s="374" t="s">
        <v>1714</v>
      </c>
      <c r="J87" s="374" t="s">
        <v>1715</v>
      </c>
      <c r="K87" s="379">
        <v>-854.75</v>
      </c>
      <c r="L87" s="381">
        <v>0</v>
      </c>
      <c r="M87" s="381">
        <v>0</v>
      </c>
      <c r="N87" s="374" t="s">
        <v>1808</v>
      </c>
      <c r="O87" s="374" t="s">
        <v>1256</v>
      </c>
      <c r="P87" s="374" t="s">
        <v>1536</v>
      </c>
    </row>
    <row r="88" spans="1:16" s="382" customFormat="1" ht="20.100000000000001" customHeight="1">
      <c r="A88" s="378" t="s">
        <v>1813</v>
      </c>
      <c r="B88" s="378" t="s">
        <v>1814</v>
      </c>
      <c r="C88" s="374" t="s">
        <v>1330</v>
      </c>
      <c r="D88" s="374" t="s">
        <v>1815</v>
      </c>
      <c r="E88" s="374" t="s">
        <v>1376</v>
      </c>
      <c r="F88" s="379"/>
      <c r="G88" s="379">
        <v>-1000</v>
      </c>
      <c r="H88" s="380">
        <v>2215850.06</v>
      </c>
      <c r="I88" s="374" t="s">
        <v>1714</v>
      </c>
      <c r="J88" s="374" t="s">
        <v>1715</v>
      </c>
      <c r="K88" s="379">
        <v>-1000</v>
      </c>
      <c r="L88" s="381">
        <v>0</v>
      </c>
      <c r="M88" s="381">
        <v>0</v>
      </c>
      <c r="N88" s="374" t="s">
        <v>1808</v>
      </c>
      <c r="O88" s="374" t="s">
        <v>1256</v>
      </c>
      <c r="P88" s="374" t="s">
        <v>1539</v>
      </c>
    </row>
    <row r="89" spans="1:16" s="382" customFormat="1" ht="20.100000000000001" customHeight="1">
      <c r="A89" s="378" t="s">
        <v>1813</v>
      </c>
      <c r="B89" s="378" t="s">
        <v>1814</v>
      </c>
      <c r="C89" s="374" t="s">
        <v>1330</v>
      </c>
      <c r="D89" s="374" t="s">
        <v>1816</v>
      </c>
      <c r="E89" s="374" t="s">
        <v>1376</v>
      </c>
      <c r="F89" s="379"/>
      <c r="G89" s="379">
        <v>-321.5</v>
      </c>
      <c r="H89" s="380">
        <v>2215528.56</v>
      </c>
      <c r="I89" s="374" t="s">
        <v>1714</v>
      </c>
      <c r="J89" s="374" t="s">
        <v>1715</v>
      </c>
      <c r="K89" s="379">
        <v>-321.5</v>
      </c>
      <c r="L89" s="381">
        <v>0</v>
      </c>
      <c r="M89" s="381">
        <v>0</v>
      </c>
      <c r="N89" s="374" t="s">
        <v>1808</v>
      </c>
      <c r="O89" s="374" t="s">
        <v>1256</v>
      </c>
      <c r="P89" s="374" t="s">
        <v>1539</v>
      </c>
    </row>
    <row r="90" spans="1:16" s="382" customFormat="1" ht="20.100000000000001" customHeight="1">
      <c r="A90" s="378" t="s">
        <v>1808</v>
      </c>
      <c r="B90" s="378" t="s">
        <v>1712</v>
      </c>
      <c r="C90" s="374" t="s">
        <v>1286</v>
      </c>
      <c r="D90" s="374" t="s">
        <v>1817</v>
      </c>
      <c r="E90" s="374" t="s">
        <v>1421</v>
      </c>
      <c r="F90" s="379"/>
      <c r="G90" s="379">
        <v>-16043.9</v>
      </c>
      <c r="H90" s="380">
        <v>2199484.66</v>
      </c>
      <c r="I90" s="374" t="s">
        <v>1714</v>
      </c>
      <c r="J90" s="374" t="s">
        <v>1715</v>
      </c>
      <c r="K90" s="379">
        <v>-16043.9</v>
      </c>
      <c r="L90" s="381">
        <v>0</v>
      </c>
      <c r="M90" s="381">
        <v>0</v>
      </c>
      <c r="N90" s="374" t="s">
        <v>1808</v>
      </c>
      <c r="O90" s="374" t="s">
        <v>1256</v>
      </c>
      <c r="P90" s="374" t="s">
        <v>1540</v>
      </c>
    </row>
    <row r="91" spans="1:16" s="382" customFormat="1" ht="20.100000000000001" customHeight="1">
      <c r="A91" s="378" t="s">
        <v>1808</v>
      </c>
      <c r="B91" s="378" t="s">
        <v>1712</v>
      </c>
      <c r="C91" s="374" t="s">
        <v>1329</v>
      </c>
      <c r="D91" s="374" t="s">
        <v>1818</v>
      </c>
      <c r="E91" s="374" t="s">
        <v>1592</v>
      </c>
      <c r="F91" s="379"/>
      <c r="G91" s="379">
        <v>-4223.25</v>
      </c>
      <c r="H91" s="380">
        <v>2195261.41</v>
      </c>
      <c r="I91" s="374" t="s">
        <v>1714</v>
      </c>
      <c r="J91" s="374" t="s">
        <v>1715</v>
      </c>
      <c r="K91" s="379">
        <v>-4223.25</v>
      </c>
      <c r="L91" s="381">
        <v>0</v>
      </c>
      <c r="M91" s="381">
        <v>0</v>
      </c>
      <c r="N91" s="374" t="s">
        <v>1808</v>
      </c>
      <c r="O91" s="374" t="s">
        <v>1256</v>
      </c>
      <c r="P91" s="374" t="s">
        <v>1540</v>
      </c>
    </row>
    <row r="92" spans="1:16" s="382" customFormat="1" ht="20.100000000000001" customHeight="1">
      <c r="A92" s="378" t="s">
        <v>1808</v>
      </c>
      <c r="B92" s="378" t="s">
        <v>1712</v>
      </c>
      <c r="C92" s="374" t="s">
        <v>1298</v>
      </c>
      <c r="D92" s="374" t="s">
        <v>1819</v>
      </c>
      <c r="E92" s="374" t="s">
        <v>1405</v>
      </c>
      <c r="F92" s="379"/>
      <c r="G92" s="379">
        <v>-4500</v>
      </c>
      <c r="H92" s="380">
        <v>2190445.41</v>
      </c>
      <c r="I92" s="374" t="s">
        <v>1714</v>
      </c>
      <c r="J92" s="374" t="s">
        <v>1715</v>
      </c>
      <c r="K92" s="379">
        <v>-4500</v>
      </c>
      <c r="L92" s="381">
        <v>0</v>
      </c>
      <c r="M92" s="381">
        <v>0</v>
      </c>
      <c r="N92" s="374" t="s">
        <v>1808</v>
      </c>
      <c r="O92" s="374" t="s">
        <v>1256</v>
      </c>
      <c r="P92" s="374" t="s">
        <v>1540</v>
      </c>
    </row>
    <row r="93" spans="1:16" s="382" customFormat="1" ht="20.100000000000001" customHeight="1">
      <c r="A93" s="378" t="s">
        <v>1808</v>
      </c>
      <c r="B93" s="378" t="s">
        <v>1712</v>
      </c>
      <c r="C93" s="374" t="s">
        <v>1293</v>
      </c>
      <c r="D93" s="374" t="s">
        <v>1820</v>
      </c>
      <c r="E93" s="374" t="s">
        <v>1419</v>
      </c>
      <c r="F93" s="379"/>
      <c r="G93" s="379">
        <v>-8800</v>
      </c>
      <c r="H93" s="380">
        <v>2181645.41</v>
      </c>
      <c r="I93" s="374" t="s">
        <v>1714</v>
      </c>
      <c r="J93" s="374" t="s">
        <v>1715</v>
      </c>
      <c r="K93" s="379">
        <v>-8800</v>
      </c>
      <c r="L93" s="381">
        <v>0</v>
      </c>
      <c r="M93" s="381">
        <v>0</v>
      </c>
      <c r="N93" s="374" t="s">
        <v>1808</v>
      </c>
      <c r="O93" s="374" t="s">
        <v>1256</v>
      </c>
      <c r="P93" s="374" t="s">
        <v>1540</v>
      </c>
    </row>
    <row r="94" spans="1:16" s="382" customFormat="1" ht="20.100000000000001" customHeight="1">
      <c r="A94" s="378" t="s">
        <v>1808</v>
      </c>
      <c r="B94" s="378" t="s">
        <v>1738</v>
      </c>
      <c r="C94" s="374" t="s">
        <v>1566</v>
      </c>
      <c r="D94" s="374" t="s">
        <v>1821</v>
      </c>
      <c r="E94" s="374" t="s">
        <v>453</v>
      </c>
      <c r="F94" s="379"/>
      <c r="G94" s="379">
        <v>-37247.360000000001</v>
      </c>
      <c r="H94" s="380">
        <v>2144398.0499999998</v>
      </c>
      <c r="I94" s="374" t="s">
        <v>1714</v>
      </c>
      <c r="J94" s="374" t="s">
        <v>1715</v>
      </c>
      <c r="K94" s="379">
        <v>-37247.360000000001</v>
      </c>
      <c r="L94" s="381">
        <v>0</v>
      </c>
      <c r="M94" s="381">
        <v>0</v>
      </c>
      <c r="N94" s="374" t="s">
        <v>1808</v>
      </c>
      <c r="O94" s="374" t="s">
        <v>1256</v>
      </c>
      <c r="P94" s="374" t="s">
        <v>1536</v>
      </c>
    </row>
    <row r="95" spans="1:16" s="382" customFormat="1" ht="20.100000000000001" customHeight="1">
      <c r="A95" s="378" t="s">
        <v>1808</v>
      </c>
      <c r="B95" s="378" t="s">
        <v>1738</v>
      </c>
      <c r="C95" s="374" t="s">
        <v>1566</v>
      </c>
      <c r="D95" s="374" t="s">
        <v>1822</v>
      </c>
      <c r="E95" s="374" t="s">
        <v>453</v>
      </c>
      <c r="F95" s="379"/>
      <c r="G95" s="379">
        <v>-3937.83</v>
      </c>
      <c r="H95" s="380">
        <v>2140460.2200000002</v>
      </c>
      <c r="I95" s="374" t="s">
        <v>1714</v>
      </c>
      <c r="J95" s="374" t="s">
        <v>1715</v>
      </c>
      <c r="K95" s="379">
        <v>-3937.83</v>
      </c>
      <c r="L95" s="381">
        <v>0</v>
      </c>
      <c r="M95" s="381">
        <v>0</v>
      </c>
      <c r="N95" s="374" t="s">
        <v>1808</v>
      </c>
      <c r="O95" s="374" t="s">
        <v>1256</v>
      </c>
      <c r="P95" s="374" t="s">
        <v>1536</v>
      </c>
    </row>
    <row r="96" spans="1:16" s="382" customFormat="1" ht="20.100000000000001" customHeight="1">
      <c r="A96" s="378" t="s">
        <v>1808</v>
      </c>
      <c r="B96" s="378" t="s">
        <v>1808</v>
      </c>
      <c r="C96" s="374" t="s">
        <v>329</v>
      </c>
      <c r="D96" s="374" t="s">
        <v>1257</v>
      </c>
      <c r="E96" s="374" t="s">
        <v>644</v>
      </c>
      <c r="F96" s="379"/>
      <c r="G96" s="379">
        <v>-12</v>
      </c>
      <c r="H96" s="380">
        <v>2139870.5099999998</v>
      </c>
      <c r="I96" s="374" t="s">
        <v>1714</v>
      </c>
      <c r="J96" s="374" t="s">
        <v>1715</v>
      </c>
      <c r="K96" s="379">
        <v>-12</v>
      </c>
      <c r="L96" s="381">
        <v>0</v>
      </c>
      <c r="M96" s="381">
        <v>0</v>
      </c>
      <c r="N96" s="374" t="s">
        <v>1808</v>
      </c>
      <c r="O96" s="374" t="s">
        <v>1256</v>
      </c>
      <c r="P96" s="374" t="s">
        <v>1537</v>
      </c>
    </row>
    <row r="97" spans="1:16" s="382" customFormat="1" ht="20.100000000000001" customHeight="1">
      <c r="A97" s="378" t="s">
        <v>1808</v>
      </c>
      <c r="B97" s="378" t="s">
        <v>1738</v>
      </c>
      <c r="C97" s="374" t="s">
        <v>1234</v>
      </c>
      <c r="D97" s="374" t="s">
        <v>1823</v>
      </c>
      <c r="E97" s="374" t="s">
        <v>1366</v>
      </c>
      <c r="F97" s="380">
        <v>782507.62</v>
      </c>
      <c r="G97" s="380"/>
      <c r="H97" s="380">
        <v>2919106.96</v>
      </c>
      <c r="I97" s="374" t="s">
        <v>1714</v>
      </c>
      <c r="J97" s="374" t="s">
        <v>1715</v>
      </c>
      <c r="K97" s="380">
        <v>782507.62</v>
      </c>
      <c r="L97" s="381">
        <v>0</v>
      </c>
      <c r="M97" s="381">
        <v>0</v>
      </c>
      <c r="N97" s="374" t="s">
        <v>1808</v>
      </c>
      <c r="O97" s="374" t="s">
        <v>1732</v>
      </c>
      <c r="P97" s="374" t="s">
        <v>1536</v>
      </c>
    </row>
    <row r="98" spans="1:16" s="382" customFormat="1" ht="20.100000000000001" customHeight="1">
      <c r="A98" s="378" t="s">
        <v>1808</v>
      </c>
      <c r="B98" s="378" t="s">
        <v>1738</v>
      </c>
      <c r="C98" s="374" t="s">
        <v>1234</v>
      </c>
      <c r="D98" s="374" t="s">
        <v>1824</v>
      </c>
      <c r="E98" s="374" t="s">
        <v>1366</v>
      </c>
      <c r="F98" s="380">
        <v>82727.48</v>
      </c>
      <c r="G98" s="380"/>
      <c r="H98" s="380">
        <v>3001834.44</v>
      </c>
      <c r="I98" s="374" t="s">
        <v>1714</v>
      </c>
      <c r="J98" s="374" t="s">
        <v>1715</v>
      </c>
      <c r="K98" s="380">
        <v>82727.48</v>
      </c>
      <c r="L98" s="381">
        <v>0</v>
      </c>
      <c r="M98" s="381">
        <v>0</v>
      </c>
      <c r="N98" s="374" t="s">
        <v>1808</v>
      </c>
      <c r="O98" s="374" t="s">
        <v>1732</v>
      </c>
      <c r="P98" s="374" t="s">
        <v>1536</v>
      </c>
    </row>
    <row r="99" spans="1:16" s="382" customFormat="1" ht="20.100000000000001" customHeight="1">
      <c r="A99" s="378" t="s">
        <v>1813</v>
      </c>
      <c r="B99" s="378" t="s">
        <v>1814</v>
      </c>
      <c r="C99" s="374" t="s">
        <v>1330</v>
      </c>
      <c r="D99" s="374" t="s">
        <v>1825</v>
      </c>
      <c r="E99" s="374" t="s">
        <v>1359</v>
      </c>
      <c r="F99" s="379"/>
      <c r="G99" s="379">
        <v>-1664</v>
      </c>
      <c r="H99" s="380">
        <v>3040395.01</v>
      </c>
      <c r="I99" s="374" t="s">
        <v>1714</v>
      </c>
      <c r="J99" s="374" t="s">
        <v>1715</v>
      </c>
      <c r="K99" s="379">
        <v>-1664</v>
      </c>
      <c r="L99" s="381">
        <v>0</v>
      </c>
      <c r="M99" s="381">
        <v>0</v>
      </c>
      <c r="N99" s="374" t="s">
        <v>1808</v>
      </c>
      <c r="O99" s="374" t="s">
        <v>1256</v>
      </c>
      <c r="P99" s="374" t="s">
        <v>1536</v>
      </c>
    </row>
    <row r="100" spans="1:16" s="382" customFormat="1" ht="20.100000000000001" customHeight="1">
      <c r="A100" s="378" t="s">
        <v>1808</v>
      </c>
      <c r="B100" s="378" t="s">
        <v>1738</v>
      </c>
      <c r="C100" s="374" t="s">
        <v>1840</v>
      </c>
      <c r="D100" s="374" t="s">
        <v>1848</v>
      </c>
      <c r="E100" s="374" t="s">
        <v>453</v>
      </c>
      <c r="F100" s="380">
        <v>37247.360000000001</v>
      </c>
      <c r="G100" s="380"/>
      <c r="H100" s="380">
        <v>3039081.8</v>
      </c>
      <c r="I100" s="374" t="s">
        <v>1836</v>
      </c>
      <c r="J100" s="374" t="s">
        <v>1715</v>
      </c>
      <c r="K100" s="380">
        <v>37247.360000000001</v>
      </c>
      <c r="L100" s="381">
        <v>0</v>
      </c>
      <c r="M100" s="381">
        <v>0</v>
      </c>
      <c r="N100" s="374" t="s">
        <v>1808</v>
      </c>
      <c r="O100" s="374" t="s">
        <v>1256</v>
      </c>
      <c r="P100" s="374" t="s">
        <v>1536</v>
      </c>
    </row>
    <row r="101" spans="1:16" s="382" customFormat="1" ht="20.100000000000001" customHeight="1">
      <c r="A101" s="378" t="s">
        <v>1808</v>
      </c>
      <c r="B101" s="378" t="s">
        <v>1738</v>
      </c>
      <c r="C101" s="374" t="s">
        <v>1840</v>
      </c>
      <c r="D101" s="374" t="s">
        <v>1849</v>
      </c>
      <c r="E101" s="374" t="s">
        <v>453</v>
      </c>
      <c r="F101" s="380">
        <v>3937.83</v>
      </c>
      <c r="G101" s="380"/>
      <c r="H101" s="380">
        <v>3043019.63</v>
      </c>
      <c r="I101" s="374" t="s">
        <v>1836</v>
      </c>
      <c r="J101" s="374" t="s">
        <v>1715</v>
      </c>
      <c r="K101" s="380">
        <v>3937.83</v>
      </c>
      <c r="L101" s="381">
        <v>0</v>
      </c>
      <c r="M101" s="381">
        <v>0</v>
      </c>
      <c r="N101" s="374" t="s">
        <v>1808</v>
      </c>
      <c r="O101" s="374" t="s">
        <v>1256</v>
      </c>
      <c r="P101" s="374" t="s">
        <v>1536</v>
      </c>
    </row>
    <row r="102" spans="1:16" s="382" customFormat="1" ht="20.100000000000001" customHeight="1">
      <c r="A102" s="378" t="s">
        <v>1808</v>
      </c>
      <c r="B102" s="378" t="s">
        <v>1808</v>
      </c>
      <c r="C102" s="374" t="s">
        <v>1282</v>
      </c>
      <c r="D102" s="374" t="s">
        <v>1826</v>
      </c>
      <c r="E102" s="374" t="s">
        <v>1459</v>
      </c>
      <c r="F102" s="379"/>
      <c r="G102" s="379">
        <v>-1421.6</v>
      </c>
      <c r="H102" s="380">
        <v>3039227.82</v>
      </c>
      <c r="I102" s="374" t="s">
        <v>1714</v>
      </c>
      <c r="J102" s="374" t="s">
        <v>1715</v>
      </c>
      <c r="K102" s="379">
        <v>-1421.6</v>
      </c>
      <c r="L102" s="381">
        <v>0</v>
      </c>
      <c r="M102" s="381">
        <v>0</v>
      </c>
      <c r="N102" s="374" t="s">
        <v>1827</v>
      </c>
      <c r="O102" s="374" t="s">
        <v>1256</v>
      </c>
      <c r="P102" s="374" t="s">
        <v>1536</v>
      </c>
    </row>
    <row r="103" spans="1:16" s="382" customFormat="1" ht="20.100000000000001" customHeight="1">
      <c r="A103" s="378" t="s">
        <v>1827</v>
      </c>
      <c r="B103" s="378" t="s">
        <v>1827</v>
      </c>
      <c r="C103" s="374" t="s">
        <v>329</v>
      </c>
      <c r="D103" s="374" t="s">
        <v>1257</v>
      </c>
      <c r="E103" s="374" t="s">
        <v>644</v>
      </c>
      <c r="F103" s="379"/>
      <c r="G103" s="379">
        <v>-40</v>
      </c>
      <c r="H103" s="380">
        <v>3039187.82</v>
      </c>
      <c r="I103" s="374" t="s">
        <v>1714</v>
      </c>
      <c r="J103" s="374" t="s">
        <v>1715</v>
      </c>
      <c r="K103" s="379">
        <v>-40</v>
      </c>
      <c r="L103" s="381">
        <v>0</v>
      </c>
      <c r="M103" s="381">
        <v>0</v>
      </c>
      <c r="N103" s="374" t="s">
        <v>1827</v>
      </c>
      <c r="O103" s="374" t="s">
        <v>1256</v>
      </c>
      <c r="P103" s="374" t="s">
        <v>1537</v>
      </c>
    </row>
    <row r="104" spans="1:16" s="382" customFormat="1" ht="20.100000000000001" customHeight="1">
      <c r="A104" s="378" t="s">
        <v>1828</v>
      </c>
      <c r="B104" s="378" t="s">
        <v>1814</v>
      </c>
      <c r="C104" s="374" t="s">
        <v>198</v>
      </c>
      <c r="D104" s="374" t="s">
        <v>19</v>
      </c>
      <c r="E104" s="374" t="s">
        <v>1829</v>
      </c>
      <c r="F104" s="379"/>
      <c r="G104" s="379">
        <v>-2652.93</v>
      </c>
      <c r="H104" s="380">
        <v>2754211.04</v>
      </c>
      <c r="I104" s="374" t="s">
        <v>1714</v>
      </c>
      <c r="J104" s="374" t="s">
        <v>1715</v>
      </c>
      <c r="K104" s="379">
        <v>-2652.93</v>
      </c>
      <c r="L104" s="381">
        <v>0</v>
      </c>
      <c r="M104" s="381">
        <v>0</v>
      </c>
      <c r="N104" s="374" t="s">
        <v>1830</v>
      </c>
      <c r="O104" s="374" t="s">
        <v>1831</v>
      </c>
      <c r="P104" s="374" t="s">
        <v>1536</v>
      </c>
    </row>
    <row r="105" spans="1:16" s="382" customFormat="1" ht="20.100000000000001" customHeight="1">
      <c r="A105" s="378" t="s">
        <v>1828</v>
      </c>
      <c r="B105" s="378" t="s">
        <v>1814</v>
      </c>
      <c r="C105" s="374" t="s">
        <v>198</v>
      </c>
      <c r="D105" s="374" t="s">
        <v>19</v>
      </c>
      <c r="E105" s="374" t="s">
        <v>1631</v>
      </c>
      <c r="F105" s="379"/>
      <c r="G105" s="379">
        <v>-1944.01</v>
      </c>
      <c r="H105" s="380">
        <v>2752267.03</v>
      </c>
      <c r="I105" s="374" t="s">
        <v>1714</v>
      </c>
      <c r="J105" s="374" t="s">
        <v>1715</v>
      </c>
      <c r="K105" s="379">
        <v>-1944.01</v>
      </c>
      <c r="L105" s="381">
        <v>0</v>
      </c>
      <c r="M105" s="381">
        <v>0</v>
      </c>
      <c r="N105" s="374" t="s">
        <v>1830</v>
      </c>
      <c r="O105" s="374" t="s">
        <v>1632</v>
      </c>
      <c r="P105" s="374" t="s">
        <v>1536</v>
      </c>
    </row>
    <row r="106" spans="1:16" s="382" customFormat="1" ht="20.100000000000001" customHeight="1">
      <c r="A106" s="378" t="s">
        <v>1828</v>
      </c>
      <c r="B106" s="378" t="s">
        <v>1814</v>
      </c>
      <c r="C106" s="374" t="s">
        <v>198</v>
      </c>
      <c r="D106" s="374" t="s">
        <v>19</v>
      </c>
      <c r="E106" s="374" t="s">
        <v>1615</v>
      </c>
      <c r="F106" s="379"/>
      <c r="G106" s="379">
        <v>-1511.21</v>
      </c>
      <c r="H106" s="380">
        <v>2750755.82</v>
      </c>
      <c r="I106" s="374" t="s">
        <v>1714</v>
      </c>
      <c r="J106" s="374" t="s">
        <v>1715</v>
      </c>
      <c r="K106" s="379">
        <v>-1511.21</v>
      </c>
      <c r="L106" s="381">
        <v>0</v>
      </c>
      <c r="M106" s="381">
        <v>0</v>
      </c>
      <c r="N106" s="374" t="s">
        <v>1830</v>
      </c>
      <c r="O106" s="374" t="s">
        <v>1616</v>
      </c>
      <c r="P106" s="374" t="s">
        <v>1536</v>
      </c>
    </row>
    <row r="107" spans="1:16" s="382" customFormat="1" ht="20.100000000000001" customHeight="1">
      <c r="A107" s="378" t="s">
        <v>1828</v>
      </c>
      <c r="B107" s="378" t="s">
        <v>1814</v>
      </c>
      <c r="C107" s="374" t="s">
        <v>198</v>
      </c>
      <c r="D107" s="374" t="s">
        <v>19</v>
      </c>
      <c r="E107" s="374" t="s">
        <v>1361</v>
      </c>
      <c r="F107" s="379"/>
      <c r="G107" s="379">
        <v>-1501.53</v>
      </c>
      <c r="H107" s="380">
        <v>2749254.29</v>
      </c>
      <c r="I107" s="374" t="s">
        <v>1714</v>
      </c>
      <c r="J107" s="374" t="s">
        <v>1715</v>
      </c>
      <c r="K107" s="379">
        <v>-1501.53</v>
      </c>
      <c r="L107" s="381">
        <v>0</v>
      </c>
      <c r="M107" s="381">
        <v>0</v>
      </c>
      <c r="N107" s="374" t="s">
        <v>1830</v>
      </c>
      <c r="O107" s="374" t="s">
        <v>1385</v>
      </c>
      <c r="P107" s="374" t="s">
        <v>1536</v>
      </c>
    </row>
    <row r="108" spans="1:16" s="382" customFormat="1" ht="20.100000000000001" customHeight="1">
      <c r="A108" s="378" t="s">
        <v>1828</v>
      </c>
      <c r="B108" s="378" t="s">
        <v>1814</v>
      </c>
      <c r="C108" s="374" t="s">
        <v>198</v>
      </c>
      <c r="D108" s="374" t="s">
        <v>19</v>
      </c>
      <c r="E108" s="374" t="s">
        <v>1704</v>
      </c>
      <c r="F108" s="379"/>
      <c r="G108" s="379">
        <v>-1051.95</v>
      </c>
      <c r="H108" s="380">
        <v>2748202.34</v>
      </c>
      <c r="I108" s="374" t="s">
        <v>1714</v>
      </c>
      <c r="J108" s="374" t="s">
        <v>1715</v>
      </c>
      <c r="K108" s="379">
        <v>-1051.95</v>
      </c>
      <c r="L108" s="381">
        <v>0</v>
      </c>
      <c r="M108" s="381">
        <v>0</v>
      </c>
      <c r="N108" s="374" t="s">
        <v>1830</v>
      </c>
      <c r="O108" s="374" t="s">
        <v>1705</v>
      </c>
      <c r="P108" s="374" t="s">
        <v>1536</v>
      </c>
    </row>
    <row r="109" spans="1:16" s="382" customFormat="1" ht="20.100000000000001" customHeight="1">
      <c r="A109" s="378" t="s">
        <v>1828</v>
      </c>
      <c r="B109" s="378" t="s">
        <v>1828</v>
      </c>
      <c r="C109" s="374" t="s">
        <v>329</v>
      </c>
      <c r="D109" s="374" t="s">
        <v>1257</v>
      </c>
      <c r="E109" s="374" t="s">
        <v>644</v>
      </c>
      <c r="F109" s="379"/>
      <c r="G109" s="379">
        <v>-8.66</v>
      </c>
      <c r="H109" s="380">
        <v>3200811.46</v>
      </c>
      <c r="I109" s="374" t="s">
        <v>1714</v>
      </c>
      <c r="J109" s="374" t="s">
        <v>1715</v>
      </c>
      <c r="K109" s="379">
        <v>-8.66</v>
      </c>
      <c r="L109" s="381">
        <v>0</v>
      </c>
      <c r="M109" s="381">
        <v>0</v>
      </c>
      <c r="N109" s="374" t="s">
        <v>1828</v>
      </c>
      <c r="O109" s="374" t="s">
        <v>1256</v>
      </c>
      <c r="P109" s="374" t="s">
        <v>1537</v>
      </c>
    </row>
    <row r="110" spans="1:16" s="382" customFormat="1" ht="20.100000000000001" customHeight="1">
      <c r="A110" s="378" t="s">
        <v>1828</v>
      </c>
      <c r="B110" s="378" t="s">
        <v>1828</v>
      </c>
      <c r="C110" s="374" t="s">
        <v>329</v>
      </c>
      <c r="D110" s="374" t="s">
        <v>1257</v>
      </c>
      <c r="E110" s="374" t="s">
        <v>644</v>
      </c>
      <c r="F110" s="379"/>
      <c r="G110" s="379">
        <v>-17</v>
      </c>
      <c r="H110" s="380">
        <v>3200794.46</v>
      </c>
      <c r="I110" s="374" t="s">
        <v>1714</v>
      </c>
      <c r="J110" s="374" t="s">
        <v>1715</v>
      </c>
      <c r="K110" s="379">
        <v>-17</v>
      </c>
      <c r="L110" s="381">
        <v>0</v>
      </c>
      <c r="M110" s="381">
        <v>0</v>
      </c>
      <c r="N110" s="374" t="s">
        <v>1828</v>
      </c>
      <c r="O110" s="374" t="s">
        <v>1256</v>
      </c>
      <c r="P110" s="374" t="s">
        <v>1537</v>
      </c>
    </row>
  </sheetData>
  <autoFilter ref="A1:P110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INICIO</vt:lpstr>
      <vt:lpstr>FINANCEIRO</vt:lpstr>
      <vt:lpstr>FLUXO DE CAIXA - CC</vt:lpstr>
      <vt:lpstr>FLUXO DE CAIXA - CI</vt:lpstr>
      <vt:lpstr>FLUXO DE CAIXA - CP</vt:lpstr>
      <vt:lpstr>FUNDO FIXO</vt:lpstr>
      <vt:lpstr>SINTETICO</vt:lpstr>
      <vt:lpstr>FORNECEDOR</vt:lpstr>
      <vt:lpstr>CONCILIAÇÃO BANCÁRIA</vt:lpstr>
      <vt:lpstr>DESPESAS REALIZADAS</vt:lpstr>
      <vt:lpstr>DEMONSTRATIVO CONTABIL</vt:lpstr>
      <vt:lpstr>CT</vt:lpstr>
      <vt:lpstr>CONTRATO DE TERCEIROS</vt:lpstr>
      <vt:lpstr>AQUISIÇÃO DE BENS</vt:lpstr>
      <vt:lpstr>OUTROS INVESTIMENTOS</vt:lpstr>
      <vt:lpstr>RH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FIN-10</cp:lastModifiedBy>
  <cp:lastPrinted>2019-09-02T20:20:07Z</cp:lastPrinted>
  <dcterms:created xsi:type="dcterms:W3CDTF">2018-07-17T17:17:14Z</dcterms:created>
  <dcterms:modified xsi:type="dcterms:W3CDTF">2024-07-15T20:26:34Z</dcterms:modified>
</cp:coreProperties>
</file>